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. TLM Automobile\Estimate\"/>
    </mc:Choice>
  </mc:AlternateContent>
  <xr:revisionPtr revIDLastSave="0" documentId="13_ncr:1_{9F615F8F-327E-4803-983A-DBDF9F96781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L" sheetId="1" r:id="rId1"/>
    <sheet name="Sheet1 (2)" sheetId="2" r:id="rId2"/>
  </sheets>
  <definedNames>
    <definedName name="_xlnm.Print_Area" localSheetId="0">DEL!$A$1:$E$98</definedName>
    <definedName name="_xlnm.Print_Area" localSheetId="1">'Sheet1 (2)'!$A$1:$E$53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  <c r="E41" i="2" s="1"/>
  <c r="E22" i="2" l="1"/>
  <c r="E25" i="2" s="1"/>
  <c r="E79" i="1"/>
  <c r="A73" i="1"/>
  <c r="A74" i="1" s="1"/>
  <c r="A75" i="1" s="1"/>
  <c r="A76" i="1" s="1"/>
  <c r="A77" i="1" s="1"/>
  <c r="A78" i="1" s="1"/>
  <c r="E26" i="2" l="1"/>
  <c r="E27" i="2" s="1"/>
  <c r="E22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43" i="1" l="1"/>
  <c r="E44" i="1" s="1"/>
  <c r="E45" i="1" l="1"/>
  <c r="E81" i="1" l="1"/>
  <c r="E53" i="1"/>
  <c r="E67" i="1" s="1"/>
</calcChain>
</file>

<file path=xl/sharedStrings.xml><?xml version="1.0" encoding="utf-8"?>
<sst xmlns="http://schemas.openxmlformats.org/spreadsheetml/2006/main" count="137" uniqueCount="64">
  <si>
    <t>S/No</t>
  </si>
  <si>
    <t>Quantity</t>
  </si>
  <si>
    <t>Description</t>
  </si>
  <si>
    <t>LIST ITEMS</t>
  </si>
  <si>
    <t>Putty and spray painting of the affected portion.</t>
  </si>
  <si>
    <t>Amount</t>
  </si>
  <si>
    <t>Estimate To Repair</t>
  </si>
  <si>
    <t>LABOUR &amp; MISC. CHARGES</t>
  </si>
  <si>
    <t>pc</t>
  </si>
  <si>
    <t>Panel beating, knocking and straighten the necessary portion, remove and renewal of parts, adjust and realign the same.</t>
  </si>
  <si>
    <t>Grand Total</t>
  </si>
  <si>
    <t>Less 20%</t>
  </si>
  <si>
    <t>To rust-proofing of the affected areas.</t>
  </si>
  <si>
    <t>o/s front door</t>
  </si>
  <si>
    <t>o/s front door window glass channel weatherstrip</t>
  </si>
  <si>
    <t>o/s front door outer weatherstrip moulding</t>
  </si>
  <si>
    <t>o/s front door window frame matt sticker</t>
  </si>
  <si>
    <t>o/s front door lower weatherstrip</t>
  </si>
  <si>
    <t>To transfer of o/s front door fittings and perform water seepage test.</t>
  </si>
  <si>
    <t>To check electrical lighting concerned.</t>
  </si>
  <si>
    <t>To check steering geometry and computer wheel alignment.</t>
  </si>
  <si>
    <t>bonnet</t>
  </si>
  <si>
    <t>o/s front fender</t>
  </si>
  <si>
    <t>o/s front fender wheel arc flare</t>
  </si>
  <si>
    <t>o/s bonnet hinge</t>
  </si>
  <si>
    <t>o/s head lamp</t>
  </si>
  <si>
    <t>o/s head lamp lower bracket</t>
  </si>
  <si>
    <t>o/s windscreen pillar</t>
  </si>
  <si>
    <t>front windscreen glass moulding</t>
  </si>
  <si>
    <t xml:space="preserve">front windscreen glass </t>
  </si>
  <si>
    <t>SPECIAL NETT ITEMS</t>
  </si>
  <si>
    <t>front windscreen sealant</t>
  </si>
  <si>
    <t>To remove and refit front windscreen glass.</t>
  </si>
  <si>
    <t>To resupply ERP sticker.</t>
  </si>
  <si>
    <t>TLM Automobile Pte Ltd</t>
  </si>
  <si>
    <t>1 Defu Lane 6 Singapore 539365</t>
  </si>
  <si>
    <t>UEN number: 202244624K</t>
  </si>
  <si>
    <t>Third Party Insurer: Income</t>
  </si>
  <si>
    <t>SLE6710B - HONDA VEZEL 1.5X Auto</t>
  </si>
  <si>
    <t>Date: 15 May 2023</t>
  </si>
  <si>
    <t>Date of accident: 12 May 2023</t>
  </si>
  <si>
    <t>Chassis No : RU11114871</t>
  </si>
  <si>
    <t>Mdm Tan Swee Moi</t>
  </si>
  <si>
    <t>Balance c/f</t>
  </si>
  <si>
    <t>Balance b/f</t>
  </si>
  <si>
    <t>o/s front fender inner cowling</t>
  </si>
  <si>
    <t>o/s front fender inner cowling clip @ $3.50</t>
  </si>
  <si>
    <t>o/s front fender Hybrid badge</t>
  </si>
  <si>
    <t>o/s front door hinge top</t>
  </si>
  <si>
    <t>o/s front door hinge bottom</t>
  </si>
  <si>
    <t>o/s front door checker/arrestor</t>
  </si>
  <si>
    <t>o/s front door side mirror cover</t>
  </si>
  <si>
    <t>o/s front door side mirror assy</t>
  </si>
  <si>
    <t>Chassis No : RU11232387</t>
  </si>
  <si>
    <t>SMA1418M - HONDA VEZEL 1.5S CVT</t>
  </si>
  <si>
    <t>o/s rear door</t>
  </si>
  <si>
    <t>o/s rear door hinge bottom</t>
  </si>
  <si>
    <t>o/s rear door window glass channel weatherstrip</t>
  </si>
  <si>
    <t>o/s rear door outer weatherstrip moulding</t>
  </si>
  <si>
    <t>o/s rear door window frame matt sticker</t>
  </si>
  <si>
    <t>Third Party Insurer: Budget Direct</t>
  </si>
  <si>
    <t>Mr Yang Hock Seng (Yang Fucheng)</t>
  </si>
  <si>
    <t>o/s rear fender wheel arc flare</t>
  </si>
  <si>
    <t>To check wiring concerned.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</si>
</sst>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Rockwell Extra Bold"/>
      <family val="1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3" xfId="0" applyFont="1" applyBorder="1"/>
    <xf numFmtId="0" fontId="1" fillId="0" borderId="4" xfId="0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3" xfId="0" applyFont="1" applyBorder="1" applyProtection="1">
      <protection locked="0"/>
    </xf>
    <xf numFmtId="0" fontId="1" fillId="0" borderId="0" xfId="0" applyFont="1"/>
    <xf numFmtId="164" fontId="0" fillId="0" borderId="4" xfId="1" applyFont="1" applyBorder="1"/>
    <xf numFmtId="0" fontId="0" fillId="0" borderId="4" xfId="0" applyBorder="1" applyAlignment="1" applyProtection="1">
      <alignment horizontal="left"/>
      <protection locked="0"/>
    </xf>
    <xf numFmtId="164" fontId="0" fillId="0" borderId="0" xfId="1" applyFont="1" applyBorder="1"/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quotePrefix="1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44" fontId="0" fillId="0" borderId="7" xfId="0" applyNumberFormat="1" applyBorder="1"/>
    <xf numFmtId="44" fontId="0" fillId="0" borderId="4" xfId="0" applyNumberFormat="1" applyBorder="1"/>
    <xf numFmtId="0" fontId="3" fillId="0" borderId="4" xfId="0" applyFont="1" applyBorder="1" applyProtection="1">
      <protection locked="0"/>
    </xf>
    <xf numFmtId="44" fontId="0" fillId="0" borderId="6" xfId="0" applyNumberFormat="1" applyBorder="1"/>
    <xf numFmtId="0" fontId="0" fillId="0" borderId="6" xfId="0" applyBorder="1"/>
    <xf numFmtId="0" fontId="0" fillId="0" borderId="5" xfId="0" applyBorder="1"/>
    <xf numFmtId="44" fontId="0" fillId="0" borderId="9" xfId="0" applyNumberFormat="1" applyBorder="1"/>
    <xf numFmtId="0" fontId="0" fillId="0" borderId="3" xfId="0" applyBorder="1" applyAlignment="1" applyProtection="1">
      <alignment wrapText="1"/>
      <protection locked="0"/>
    </xf>
    <xf numFmtId="44" fontId="0" fillId="0" borderId="0" xfId="0" applyNumberFormat="1"/>
    <xf numFmtId="0" fontId="1" fillId="0" borderId="3" xfId="0" applyFont="1" applyBorder="1" applyAlignment="1" applyProtection="1">
      <alignment wrapText="1"/>
      <protection locked="0"/>
    </xf>
    <xf numFmtId="0" fontId="0" fillId="0" borderId="3" xfId="0" applyBorder="1" applyAlignment="1">
      <alignment horizontal="left"/>
    </xf>
    <xf numFmtId="0" fontId="5" fillId="0" borderId="3" xfId="0" applyFont="1" applyBorder="1" applyProtection="1">
      <protection locked="0"/>
    </xf>
    <xf numFmtId="164" fontId="0" fillId="0" borderId="6" xfId="1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5" fillId="0" borderId="3" xfId="0" applyFont="1" applyBorder="1"/>
    <xf numFmtId="164" fontId="1" fillId="0" borderId="4" xfId="1" applyFont="1" applyBorder="1"/>
    <xf numFmtId="0" fontId="1" fillId="0" borderId="6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5" fillId="0" borderId="4" xfId="0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0" fillId="0" borderId="7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5"/>
  <sheetViews>
    <sheetView topLeftCell="A4" workbookViewId="0">
      <selection activeCell="L29" sqref="L29"/>
    </sheetView>
  </sheetViews>
  <sheetFormatPr defaultColWidth="9.28515625" defaultRowHeight="15" x14ac:dyDescent="0.25"/>
  <cols>
    <col min="1" max="1" width="5.7109375" customWidth="1"/>
    <col min="2" max="3" width="5.42578125" customWidth="1"/>
    <col min="4" max="4" width="61.28515625" customWidth="1"/>
    <col min="5" max="5" width="13.7109375" customWidth="1"/>
    <col min="12" max="13" width="13.7109375" customWidth="1"/>
  </cols>
  <sheetData>
    <row r="1" spans="1:6" s="14" customFormat="1" ht="18" customHeight="1" x14ac:dyDescent="0.25">
      <c r="A1" s="41" t="s">
        <v>34</v>
      </c>
    </row>
    <row r="2" spans="1:6" s="14" customFormat="1" ht="18" customHeight="1" x14ac:dyDescent="0.25">
      <c r="A2" s="41" t="s">
        <v>35</v>
      </c>
      <c r="D2" s="7"/>
    </row>
    <row r="3" spans="1:6" s="14" customFormat="1" x14ac:dyDescent="0.25">
      <c r="A3" s="41" t="s">
        <v>36</v>
      </c>
      <c r="D3" s="7"/>
    </row>
    <row r="4" spans="1:6" s="14" customFormat="1" x14ac:dyDescent="0.25">
      <c r="A4" s="41"/>
      <c r="D4" s="7"/>
    </row>
    <row r="5" spans="1:6" s="14" customFormat="1" x14ac:dyDescent="0.25">
      <c r="D5" s="7"/>
    </row>
    <row r="6" spans="1:6" s="14" customFormat="1" x14ac:dyDescent="0.25">
      <c r="A6" t="s">
        <v>42</v>
      </c>
      <c r="D6" s="42"/>
      <c r="E6" s="7" t="s">
        <v>37</v>
      </c>
      <c r="F6" s="43"/>
    </row>
    <row r="7" spans="1:6" s="14" customFormat="1" ht="15.75" x14ac:dyDescent="0.25">
      <c r="A7" s="44"/>
      <c r="D7" s="7"/>
      <c r="E7" s="7" t="s">
        <v>40</v>
      </c>
    </row>
    <row r="8" spans="1:6" s="14" customFormat="1" x14ac:dyDescent="0.25">
      <c r="E8" s="7" t="s">
        <v>39</v>
      </c>
    </row>
    <row r="9" spans="1:6" s="14" customFormat="1" x14ac:dyDescent="0.25">
      <c r="A9" s="14" t="s">
        <v>6</v>
      </c>
      <c r="B9" s="9"/>
      <c r="C9" s="9"/>
    </row>
    <row r="10" spans="1:6" s="14" customFormat="1" x14ac:dyDescent="0.25">
      <c r="A10" s="14" t="s">
        <v>38</v>
      </c>
      <c r="B10" s="9"/>
    </row>
    <row r="11" spans="1:6" s="14" customFormat="1" x14ac:dyDescent="0.25">
      <c r="A11" s="14" t="s">
        <v>41</v>
      </c>
      <c r="E11" s="7"/>
    </row>
    <row r="12" spans="1:6" s="14" customFormat="1" x14ac:dyDescent="0.25">
      <c r="A12" s="45" t="s">
        <v>0</v>
      </c>
      <c r="B12" s="55" t="s">
        <v>1</v>
      </c>
      <c r="C12" s="56"/>
      <c r="D12" s="46" t="s">
        <v>2</v>
      </c>
      <c r="E12" s="46" t="s">
        <v>5</v>
      </c>
    </row>
    <row r="13" spans="1:6" s="14" customFormat="1" x14ac:dyDescent="0.25">
      <c r="A13" s="47"/>
      <c r="B13" s="48"/>
      <c r="C13" s="47"/>
      <c r="D13" s="49" t="s">
        <v>3</v>
      </c>
      <c r="E13" s="50"/>
    </row>
    <row r="14" spans="1:6" x14ac:dyDescent="0.25">
      <c r="A14" s="4">
        <v>1</v>
      </c>
      <c r="B14" s="11">
        <v>1</v>
      </c>
      <c r="C14" s="13" t="s">
        <v>8</v>
      </c>
      <c r="D14" s="5" t="s">
        <v>21</v>
      </c>
      <c r="E14" s="15">
        <v>820</v>
      </c>
    </row>
    <row r="15" spans="1:6" x14ac:dyDescent="0.25">
      <c r="A15" s="38">
        <f>+A14+1</f>
        <v>2</v>
      </c>
      <c r="B15" s="11">
        <v>1</v>
      </c>
      <c r="C15" s="13" t="s">
        <v>8</v>
      </c>
      <c r="D15" s="5" t="s">
        <v>24</v>
      </c>
      <c r="E15" s="15"/>
    </row>
    <row r="16" spans="1:6" x14ac:dyDescent="0.25">
      <c r="A16" s="38">
        <f t="shared" ref="A16:A38" si="0">+A15+1</f>
        <v>3</v>
      </c>
      <c r="B16" s="11">
        <v>1</v>
      </c>
      <c r="C16" s="13" t="s">
        <v>8</v>
      </c>
      <c r="D16" s="5" t="s">
        <v>25</v>
      </c>
      <c r="E16" s="15">
        <v>1859.4</v>
      </c>
    </row>
    <row r="17" spans="1:5" x14ac:dyDescent="0.25">
      <c r="A17" s="38">
        <f t="shared" si="0"/>
        <v>4</v>
      </c>
      <c r="B17" s="11">
        <v>1</v>
      </c>
      <c r="C17" s="13" t="s">
        <v>8</v>
      </c>
      <c r="D17" s="5" t="s">
        <v>26</v>
      </c>
      <c r="E17" s="15">
        <v>35</v>
      </c>
    </row>
    <row r="18" spans="1:5" x14ac:dyDescent="0.25">
      <c r="A18" s="38">
        <f t="shared" si="0"/>
        <v>5</v>
      </c>
      <c r="B18" s="11">
        <v>1</v>
      </c>
      <c r="C18" s="13" t="s">
        <v>8</v>
      </c>
      <c r="D18" s="10"/>
      <c r="E18" s="15"/>
    </row>
    <row r="19" spans="1:5" x14ac:dyDescent="0.25">
      <c r="A19" s="38">
        <f t="shared" si="0"/>
        <v>6</v>
      </c>
      <c r="B19" s="11">
        <v>1</v>
      </c>
      <c r="C19" s="13" t="s">
        <v>8</v>
      </c>
      <c r="D19" s="5" t="s">
        <v>22</v>
      </c>
      <c r="E19" s="15">
        <v>580</v>
      </c>
    </row>
    <row r="20" spans="1:5" x14ac:dyDescent="0.25">
      <c r="A20" s="38">
        <f t="shared" si="0"/>
        <v>7</v>
      </c>
      <c r="B20" s="11">
        <v>1</v>
      </c>
      <c r="C20" s="13" t="s">
        <v>8</v>
      </c>
      <c r="D20" s="5" t="s">
        <v>23</v>
      </c>
      <c r="E20" s="15">
        <v>195</v>
      </c>
    </row>
    <row r="21" spans="1:5" x14ac:dyDescent="0.25">
      <c r="A21" s="38">
        <f t="shared" si="0"/>
        <v>8</v>
      </c>
      <c r="B21" s="11">
        <v>1</v>
      </c>
      <c r="C21" s="13" t="s">
        <v>8</v>
      </c>
      <c r="D21" s="5" t="s">
        <v>45</v>
      </c>
      <c r="E21" s="15">
        <v>130</v>
      </c>
    </row>
    <row r="22" spans="1:5" x14ac:dyDescent="0.25">
      <c r="A22" s="38">
        <f t="shared" si="0"/>
        <v>9</v>
      </c>
      <c r="B22" s="11">
        <v>1</v>
      </c>
      <c r="C22" s="13" t="s">
        <v>8</v>
      </c>
      <c r="D22" s="5" t="s">
        <v>46</v>
      </c>
      <c r="E22" s="15">
        <f>3.5*6</f>
        <v>21</v>
      </c>
    </row>
    <row r="23" spans="1:5" x14ac:dyDescent="0.25">
      <c r="A23" s="38">
        <f t="shared" si="0"/>
        <v>10</v>
      </c>
      <c r="B23" s="11">
        <v>1</v>
      </c>
      <c r="C23" s="13" t="s">
        <v>8</v>
      </c>
      <c r="D23" s="5" t="s">
        <v>47</v>
      </c>
      <c r="E23" s="15">
        <v>62.9</v>
      </c>
    </row>
    <row r="24" spans="1:5" x14ac:dyDescent="0.25">
      <c r="A24" s="38">
        <f t="shared" si="0"/>
        <v>11</v>
      </c>
      <c r="B24" s="11">
        <v>1</v>
      </c>
      <c r="C24" s="13" t="s">
        <v>8</v>
      </c>
      <c r="D24" s="5" t="s">
        <v>13</v>
      </c>
      <c r="E24" s="15">
        <v>950</v>
      </c>
    </row>
    <row r="25" spans="1:5" x14ac:dyDescent="0.25">
      <c r="A25" s="38">
        <f t="shared" si="0"/>
        <v>12</v>
      </c>
      <c r="B25" s="11">
        <v>1</v>
      </c>
      <c r="C25" s="13" t="s">
        <v>8</v>
      </c>
      <c r="D25" s="5" t="s">
        <v>48</v>
      </c>
      <c r="E25" s="15">
        <v>46.5</v>
      </c>
    </row>
    <row r="26" spans="1:5" x14ac:dyDescent="0.25">
      <c r="A26" s="38">
        <f t="shared" si="0"/>
        <v>13</v>
      </c>
      <c r="B26" s="11">
        <v>1</v>
      </c>
      <c r="C26" s="13" t="s">
        <v>8</v>
      </c>
      <c r="D26" s="5" t="s">
        <v>49</v>
      </c>
      <c r="E26" s="15">
        <v>46.5</v>
      </c>
    </row>
    <row r="27" spans="1:5" x14ac:dyDescent="0.25">
      <c r="A27" s="38">
        <f t="shared" si="0"/>
        <v>14</v>
      </c>
      <c r="B27" s="11">
        <v>1</v>
      </c>
      <c r="C27" s="13" t="s">
        <v>8</v>
      </c>
      <c r="D27" s="5" t="s">
        <v>50</v>
      </c>
      <c r="E27" s="15">
        <v>400</v>
      </c>
    </row>
    <row r="28" spans="1:5" x14ac:dyDescent="0.25">
      <c r="A28" s="38">
        <f t="shared" si="0"/>
        <v>15</v>
      </c>
      <c r="B28" s="11">
        <v>1</v>
      </c>
      <c r="C28" s="13" t="s">
        <v>8</v>
      </c>
      <c r="D28" s="5" t="s">
        <v>51</v>
      </c>
      <c r="E28" s="15">
        <v>73.599999999999994</v>
      </c>
    </row>
    <row r="29" spans="1:5" x14ac:dyDescent="0.25">
      <c r="A29" s="38">
        <f>+A28+1</f>
        <v>16</v>
      </c>
      <c r="B29" s="11">
        <v>1</v>
      </c>
      <c r="C29" s="13" t="s">
        <v>8</v>
      </c>
      <c r="D29" s="5" t="s">
        <v>52</v>
      </c>
      <c r="E29" s="15"/>
    </row>
    <row r="30" spans="1:5" x14ac:dyDescent="0.25">
      <c r="A30" s="38">
        <f t="shared" si="0"/>
        <v>17</v>
      </c>
      <c r="B30" s="11">
        <v>1</v>
      </c>
      <c r="C30" s="13" t="s">
        <v>8</v>
      </c>
      <c r="D30" s="5" t="s">
        <v>14</v>
      </c>
      <c r="E30" s="15">
        <v>88</v>
      </c>
    </row>
    <row r="31" spans="1:5" x14ac:dyDescent="0.25">
      <c r="A31" s="38">
        <f t="shared" si="0"/>
        <v>18</v>
      </c>
      <c r="B31" s="11">
        <v>1</v>
      </c>
      <c r="C31" s="13" t="s">
        <v>8</v>
      </c>
      <c r="D31" s="5" t="s">
        <v>15</v>
      </c>
      <c r="E31" s="15">
        <v>110</v>
      </c>
    </row>
    <row r="32" spans="1:5" x14ac:dyDescent="0.25">
      <c r="A32" s="38">
        <f t="shared" si="0"/>
        <v>19</v>
      </c>
      <c r="B32" s="11">
        <v>1</v>
      </c>
      <c r="C32" s="13" t="s">
        <v>8</v>
      </c>
      <c r="D32" s="5" t="s">
        <v>16</v>
      </c>
      <c r="E32" s="15">
        <v>60</v>
      </c>
    </row>
    <row r="33" spans="1:5" x14ac:dyDescent="0.25">
      <c r="A33" s="38">
        <f t="shared" si="0"/>
        <v>20</v>
      </c>
      <c r="B33" s="11">
        <v>1</v>
      </c>
      <c r="C33" s="13" t="s">
        <v>8</v>
      </c>
      <c r="D33" s="5" t="s">
        <v>17</v>
      </c>
      <c r="E33" s="15">
        <v>70</v>
      </c>
    </row>
    <row r="34" spans="1:5" x14ac:dyDescent="0.25">
      <c r="A34" s="38">
        <f t="shared" si="0"/>
        <v>21</v>
      </c>
      <c r="B34" s="11">
        <v>1</v>
      </c>
      <c r="C34" s="13" t="s">
        <v>8</v>
      </c>
      <c r="D34" s="5" t="s">
        <v>27</v>
      </c>
      <c r="E34" s="15"/>
    </row>
    <row r="35" spans="1:5" x14ac:dyDescent="0.25">
      <c r="A35" s="38">
        <f t="shared" si="0"/>
        <v>22</v>
      </c>
      <c r="B35" s="11">
        <v>1</v>
      </c>
      <c r="C35" s="13" t="s">
        <v>8</v>
      </c>
      <c r="D35" s="5"/>
      <c r="E35" s="15"/>
    </row>
    <row r="36" spans="1:5" x14ac:dyDescent="0.25">
      <c r="A36" s="38">
        <f t="shared" si="0"/>
        <v>23</v>
      </c>
      <c r="B36" s="11">
        <v>1</v>
      </c>
      <c r="C36" s="13" t="s">
        <v>8</v>
      </c>
      <c r="D36" s="6" t="s">
        <v>29</v>
      </c>
      <c r="E36" s="15"/>
    </row>
    <row r="37" spans="1:5" x14ac:dyDescent="0.25">
      <c r="A37" s="38">
        <f t="shared" si="0"/>
        <v>24</v>
      </c>
      <c r="B37" s="11">
        <v>1</v>
      </c>
      <c r="C37" s="13" t="s">
        <v>8</v>
      </c>
      <c r="D37" s="5" t="s">
        <v>28</v>
      </c>
      <c r="E37" s="15"/>
    </row>
    <row r="38" spans="1:5" x14ac:dyDescent="0.25">
      <c r="A38" s="38">
        <f t="shared" si="0"/>
        <v>25</v>
      </c>
      <c r="B38" s="11">
        <v>1</v>
      </c>
      <c r="C38" s="13" t="s">
        <v>8</v>
      </c>
      <c r="D38" s="5"/>
      <c r="E38" s="15"/>
    </row>
    <row r="39" spans="1:5" x14ac:dyDescent="0.25">
      <c r="A39" s="16"/>
      <c r="B39" s="11"/>
      <c r="C39" s="11"/>
      <c r="D39" s="5"/>
      <c r="E39" s="15"/>
    </row>
    <row r="40" spans="1:5" x14ac:dyDescent="0.25">
      <c r="A40" s="16"/>
      <c r="B40" s="11"/>
      <c r="C40" s="11"/>
      <c r="D40" s="5"/>
      <c r="E40" s="15"/>
    </row>
    <row r="41" spans="1:5" x14ac:dyDescent="0.25">
      <c r="A41" s="16"/>
      <c r="B41" s="11"/>
      <c r="C41" s="11"/>
      <c r="D41" s="5"/>
      <c r="E41" s="15"/>
    </row>
    <row r="42" spans="1:5" x14ac:dyDescent="0.25">
      <c r="A42" s="16"/>
      <c r="B42" s="11"/>
      <c r="C42" s="11"/>
      <c r="D42" s="5"/>
      <c r="E42" s="15"/>
    </row>
    <row r="43" spans="1:5" x14ac:dyDescent="0.25">
      <c r="A43" s="16"/>
      <c r="B43" s="6"/>
      <c r="C43" s="6"/>
      <c r="D43" s="6"/>
      <c r="E43" s="28">
        <f>SUM(E28:E42)</f>
        <v>401.6</v>
      </c>
    </row>
    <row r="44" spans="1:5" x14ac:dyDescent="0.25">
      <c r="A44" s="16"/>
      <c r="B44" s="6"/>
      <c r="C44" s="6"/>
      <c r="D44" s="6" t="s">
        <v>11</v>
      </c>
      <c r="E44" s="29">
        <f>E43*0.2</f>
        <v>80.320000000000007</v>
      </c>
    </row>
    <row r="45" spans="1:5" x14ac:dyDescent="0.25">
      <c r="A45" s="16"/>
      <c r="B45" s="6"/>
      <c r="C45" s="6"/>
      <c r="D45" s="6"/>
      <c r="E45" s="28">
        <f>E43-E44</f>
        <v>321.28000000000003</v>
      </c>
    </row>
    <row r="46" spans="1:5" x14ac:dyDescent="0.25">
      <c r="A46" s="4"/>
      <c r="B46" s="6"/>
      <c r="C46" s="5"/>
      <c r="D46" s="5"/>
      <c r="E46" s="29"/>
    </row>
    <row r="47" spans="1:5" x14ac:dyDescent="0.25">
      <c r="A47" s="4"/>
      <c r="B47" s="11"/>
      <c r="C47" s="13"/>
      <c r="D47" s="5"/>
      <c r="E47" s="15"/>
    </row>
    <row r="48" spans="1:5" x14ac:dyDescent="0.25">
      <c r="A48" s="4"/>
      <c r="B48" s="6"/>
      <c r="C48" s="5"/>
      <c r="D48" s="39" t="s">
        <v>30</v>
      </c>
      <c r="E48" s="15"/>
    </row>
    <row r="49" spans="1:6" x14ac:dyDescent="0.25">
      <c r="A49" s="4"/>
      <c r="B49" s="6"/>
      <c r="C49" s="5"/>
      <c r="D49" s="39"/>
      <c r="E49" s="15"/>
    </row>
    <row r="50" spans="1:6" x14ac:dyDescent="0.25">
      <c r="A50" s="4">
        <v>3</v>
      </c>
      <c r="B50" s="6">
        <v>1</v>
      </c>
      <c r="C50" s="5" t="s">
        <v>8</v>
      </c>
      <c r="D50" s="5" t="s">
        <v>31</v>
      </c>
      <c r="E50" s="40">
        <v>40</v>
      </c>
    </row>
    <row r="51" spans="1:6" x14ac:dyDescent="0.25">
      <c r="A51" s="4"/>
      <c r="B51" s="6"/>
      <c r="C51" s="5"/>
      <c r="D51" s="5"/>
      <c r="E51" s="15">
        <v>40</v>
      </c>
    </row>
    <row r="52" spans="1:6" x14ac:dyDescent="0.25">
      <c r="A52" s="4"/>
      <c r="B52" s="6"/>
      <c r="C52" s="5"/>
      <c r="D52" s="5"/>
      <c r="E52" s="15"/>
    </row>
    <row r="53" spans="1:6" x14ac:dyDescent="0.25">
      <c r="A53" s="4"/>
      <c r="B53" s="6"/>
      <c r="C53" s="5"/>
      <c r="D53" s="5" t="s">
        <v>43</v>
      </c>
      <c r="E53" s="15">
        <f>+E51+E45</f>
        <v>361.28000000000003</v>
      </c>
    </row>
    <row r="54" spans="1:6" x14ac:dyDescent="0.25">
      <c r="A54" s="18"/>
      <c r="B54" s="51"/>
      <c r="C54" s="52"/>
      <c r="D54" s="53"/>
      <c r="E54" s="40"/>
    </row>
    <row r="55" spans="1:6" s="14" customFormat="1" ht="18" customHeight="1" x14ac:dyDescent="0.25">
      <c r="A55" s="41" t="s">
        <v>34</v>
      </c>
    </row>
    <row r="56" spans="1:6" s="14" customFormat="1" ht="18" customHeight="1" x14ac:dyDescent="0.25">
      <c r="A56" s="41" t="s">
        <v>35</v>
      </c>
      <c r="D56" s="7"/>
    </row>
    <row r="57" spans="1:6" s="14" customFormat="1" x14ac:dyDescent="0.25">
      <c r="A57" s="41" t="s">
        <v>36</v>
      </c>
      <c r="D57" s="7"/>
    </row>
    <row r="58" spans="1:6" s="14" customFormat="1" x14ac:dyDescent="0.25">
      <c r="A58" s="41"/>
      <c r="D58" s="7"/>
    </row>
    <row r="59" spans="1:6" s="14" customFormat="1" x14ac:dyDescent="0.25">
      <c r="D59" s="7"/>
    </row>
    <row r="60" spans="1:6" s="14" customFormat="1" x14ac:dyDescent="0.25">
      <c r="A60" t="s">
        <v>42</v>
      </c>
      <c r="D60" s="42"/>
      <c r="E60" s="7" t="s">
        <v>37</v>
      </c>
      <c r="F60" s="43"/>
    </row>
    <row r="61" spans="1:6" s="14" customFormat="1" ht="15.75" x14ac:dyDescent="0.25">
      <c r="A61" s="44"/>
      <c r="D61" s="7"/>
      <c r="E61" s="7" t="s">
        <v>40</v>
      </c>
    </row>
    <row r="62" spans="1:6" s="14" customFormat="1" x14ac:dyDescent="0.25">
      <c r="E62" s="7" t="s">
        <v>39</v>
      </c>
    </row>
    <row r="63" spans="1:6" s="14" customFormat="1" x14ac:dyDescent="0.25">
      <c r="A63" s="14" t="s">
        <v>6</v>
      </c>
      <c r="B63" s="9"/>
      <c r="C63" s="9"/>
    </row>
    <row r="64" spans="1:6" s="14" customFormat="1" x14ac:dyDescent="0.25">
      <c r="A64" s="14" t="s">
        <v>38</v>
      </c>
      <c r="B64" s="9"/>
    </row>
    <row r="65" spans="1:5" s="14" customFormat="1" x14ac:dyDescent="0.25">
      <c r="A65" s="14" t="s">
        <v>41</v>
      </c>
      <c r="E65" s="7"/>
    </row>
    <row r="66" spans="1:5" s="14" customFormat="1" x14ac:dyDescent="0.25">
      <c r="A66" s="45" t="s">
        <v>0</v>
      </c>
      <c r="B66" s="55" t="s">
        <v>1</v>
      </c>
      <c r="C66" s="56"/>
      <c r="D66" s="46" t="s">
        <v>2</v>
      </c>
      <c r="E66" s="46" t="s">
        <v>5</v>
      </c>
    </row>
    <row r="67" spans="1:5" s="14" customFormat="1" x14ac:dyDescent="0.25">
      <c r="A67" s="47"/>
      <c r="B67" s="48"/>
      <c r="C67" s="47"/>
      <c r="D67" s="5" t="s">
        <v>44</v>
      </c>
      <c r="E67" s="50">
        <f>+E53</f>
        <v>361.28000000000003</v>
      </c>
    </row>
    <row r="68" spans="1:5" s="14" customFormat="1" x14ac:dyDescent="0.25">
      <c r="A68" s="47"/>
      <c r="B68" s="48"/>
      <c r="C68" s="47"/>
      <c r="D68" s="49"/>
      <c r="E68" s="50"/>
    </row>
    <row r="69" spans="1:5" s="14" customFormat="1" x14ac:dyDescent="0.25">
      <c r="A69" s="47"/>
      <c r="B69" s="48"/>
      <c r="C69" s="47"/>
      <c r="D69" s="49"/>
      <c r="E69" s="50"/>
    </row>
    <row r="70" spans="1:5" x14ac:dyDescent="0.25">
      <c r="A70" s="16"/>
      <c r="B70" s="6"/>
      <c r="C70" s="6"/>
      <c r="D70" s="30" t="s">
        <v>7</v>
      </c>
      <c r="E70" s="3"/>
    </row>
    <row r="71" spans="1:5" x14ac:dyDescent="0.25">
      <c r="A71" s="16">
        <v>1</v>
      </c>
      <c r="B71" s="6"/>
      <c r="C71" s="6"/>
      <c r="D71" s="5" t="s">
        <v>9</v>
      </c>
      <c r="E71" s="15">
        <v>2000</v>
      </c>
    </row>
    <row r="72" spans="1:5" x14ac:dyDescent="0.25">
      <c r="A72" s="16">
        <v>2</v>
      </c>
      <c r="B72" s="6"/>
      <c r="C72" s="6"/>
      <c r="D72" s="5" t="s">
        <v>4</v>
      </c>
      <c r="E72" s="15">
        <v>2000</v>
      </c>
    </row>
    <row r="73" spans="1:5" x14ac:dyDescent="0.25">
      <c r="A73" s="16">
        <f>+A72+1</f>
        <v>3</v>
      </c>
      <c r="B73" s="6"/>
      <c r="C73" s="6"/>
      <c r="D73" s="5" t="s">
        <v>33</v>
      </c>
      <c r="E73" s="15">
        <v>15</v>
      </c>
    </row>
    <row r="74" spans="1:5" x14ac:dyDescent="0.25">
      <c r="A74" s="16">
        <f t="shared" ref="A74:A78" si="1">+A73+1</f>
        <v>4</v>
      </c>
      <c r="B74" s="6"/>
      <c r="C74" s="6"/>
      <c r="D74" s="5" t="s">
        <v>32</v>
      </c>
      <c r="E74" s="15">
        <v>120</v>
      </c>
    </row>
    <row r="75" spans="1:5" x14ac:dyDescent="0.25">
      <c r="A75" s="16">
        <f t="shared" si="1"/>
        <v>5</v>
      </c>
      <c r="B75" s="6"/>
      <c r="C75" s="6"/>
      <c r="D75" s="5" t="s">
        <v>18</v>
      </c>
      <c r="E75" s="15">
        <v>120</v>
      </c>
    </row>
    <row r="76" spans="1:5" x14ac:dyDescent="0.25">
      <c r="A76" s="16">
        <f t="shared" si="1"/>
        <v>6</v>
      </c>
      <c r="B76" s="6"/>
      <c r="C76" s="6"/>
      <c r="D76" s="5" t="s">
        <v>19</v>
      </c>
      <c r="E76" s="15"/>
    </row>
    <row r="77" spans="1:5" x14ac:dyDescent="0.25">
      <c r="A77" s="16">
        <f t="shared" si="1"/>
        <v>7</v>
      </c>
      <c r="B77" s="6"/>
      <c r="C77" s="6"/>
      <c r="D77" s="37" t="s">
        <v>20</v>
      </c>
      <c r="E77" s="15"/>
    </row>
    <row r="78" spans="1:5" x14ac:dyDescent="0.25">
      <c r="A78" s="16">
        <f t="shared" si="1"/>
        <v>8</v>
      </c>
      <c r="B78" s="6"/>
      <c r="C78" s="6"/>
      <c r="D78" s="35" t="s">
        <v>12</v>
      </c>
      <c r="E78" s="15">
        <v>150</v>
      </c>
    </row>
    <row r="79" spans="1:5" x14ac:dyDescent="0.25">
      <c r="A79" s="4"/>
      <c r="B79" s="3"/>
      <c r="C79" s="2"/>
      <c r="D79" s="2"/>
      <c r="E79" s="28">
        <f>SUM(E71:E78)</f>
        <v>4405</v>
      </c>
    </row>
    <row r="80" spans="1:5" x14ac:dyDescent="0.25">
      <c r="A80" s="4"/>
      <c r="B80" s="3"/>
      <c r="C80" s="2"/>
      <c r="D80" s="2"/>
      <c r="E80" s="31"/>
    </row>
    <row r="81" spans="1:5" ht="15.75" thickBot="1" x14ac:dyDescent="0.3">
      <c r="A81" s="4"/>
      <c r="B81" s="3"/>
      <c r="C81" s="2"/>
      <c r="D81" s="3" t="s">
        <v>10</v>
      </c>
      <c r="E81" s="34">
        <f>E45+E79</f>
        <v>4726.28</v>
      </c>
    </row>
    <row r="82" spans="1:5" ht="15.75" thickTop="1" x14ac:dyDescent="0.25">
      <c r="A82" s="4"/>
      <c r="B82" s="3"/>
      <c r="C82" s="2"/>
      <c r="D82" s="3"/>
      <c r="E82" s="29"/>
    </row>
    <row r="83" spans="1:5" x14ac:dyDescent="0.25">
      <c r="A83" s="4"/>
      <c r="B83" s="3"/>
      <c r="C83" s="2"/>
      <c r="D83" s="3"/>
      <c r="E83" s="29"/>
    </row>
    <row r="84" spans="1:5" x14ac:dyDescent="0.25">
      <c r="A84" s="4"/>
      <c r="B84" s="3"/>
      <c r="C84" s="2"/>
      <c r="D84" s="3"/>
      <c r="E84" s="29"/>
    </row>
    <row r="85" spans="1:5" x14ac:dyDescent="0.25">
      <c r="A85" s="4"/>
      <c r="B85" s="3"/>
      <c r="C85" s="2"/>
      <c r="D85" s="3"/>
      <c r="E85" s="29"/>
    </row>
    <row r="86" spans="1:5" x14ac:dyDescent="0.25">
      <c r="A86" s="4"/>
      <c r="B86" s="3"/>
      <c r="C86" s="2"/>
      <c r="D86" s="3"/>
      <c r="E86" s="29"/>
    </row>
    <row r="87" spans="1:5" x14ac:dyDescent="0.25">
      <c r="A87" s="4"/>
      <c r="B87" s="3"/>
      <c r="C87" s="2"/>
      <c r="D87" s="3"/>
      <c r="E87" s="29"/>
    </row>
    <row r="88" spans="1:5" x14ac:dyDescent="0.25">
      <c r="A88" s="4"/>
      <c r="B88" s="3"/>
      <c r="C88" s="2"/>
      <c r="D88" s="3"/>
      <c r="E88" s="29"/>
    </row>
    <row r="89" spans="1:5" x14ac:dyDescent="0.25">
      <c r="A89" s="4"/>
      <c r="B89" s="3"/>
      <c r="C89" s="2"/>
      <c r="D89" s="3"/>
      <c r="E89" s="29"/>
    </row>
    <row r="90" spans="1:5" x14ac:dyDescent="0.25">
      <c r="A90" s="4"/>
      <c r="B90" s="3"/>
      <c r="C90" s="2"/>
      <c r="D90" s="3"/>
      <c r="E90" s="29"/>
    </row>
    <row r="91" spans="1:5" x14ac:dyDescent="0.25">
      <c r="A91" s="4"/>
      <c r="B91" s="3"/>
      <c r="C91" s="2"/>
      <c r="D91" s="3"/>
      <c r="E91" s="29"/>
    </row>
    <row r="92" spans="1:5" x14ac:dyDescent="0.25">
      <c r="A92" s="4"/>
      <c r="B92" s="3"/>
      <c r="C92" s="2"/>
      <c r="D92" s="3"/>
      <c r="E92" s="29"/>
    </row>
    <row r="93" spans="1:5" x14ac:dyDescent="0.25">
      <c r="A93" s="4"/>
      <c r="B93" s="3"/>
      <c r="C93" s="2"/>
      <c r="D93" s="3"/>
      <c r="E93" s="29"/>
    </row>
    <row r="94" spans="1:5" x14ac:dyDescent="0.25">
      <c r="A94" s="4"/>
      <c r="B94" s="3"/>
      <c r="C94" s="2"/>
      <c r="D94" s="3"/>
      <c r="E94" s="29"/>
    </row>
    <row r="95" spans="1:5" x14ac:dyDescent="0.25">
      <c r="A95" s="4"/>
      <c r="B95" s="3"/>
      <c r="C95" s="2"/>
      <c r="D95" s="3"/>
      <c r="E95" s="29"/>
    </row>
    <row r="96" spans="1:5" x14ac:dyDescent="0.25">
      <c r="A96" s="4"/>
      <c r="B96" s="3"/>
      <c r="C96" s="2"/>
      <c r="D96" s="3"/>
      <c r="E96" s="29"/>
    </row>
    <row r="97" spans="1:5" x14ac:dyDescent="0.25">
      <c r="A97" s="18"/>
      <c r="B97" s="32"/>
      <c r="C97" s="33"/>
      <c r="D97" s="32"/>
      <c r="E97" s="31"/>
    </row>
    <row r="98" spans="1:5" x14ac:dyDescent="0.25">
      <c r="A98" s="21"/>
      <c r="E98" s="36"/>
    </row>
    <row r="100" spans="1:5" x14ac:dyDescent="0.25">
      <c r="D100" s="1"/>
      <c r="E100" s="7"/>
    </row>
    <row r="101" spans="1:5" x14ac:dyDescent="0.25">
      <c r="D101" s="1"/>
      <c r="E101" s="7"/>
    </row>
    <row r="102" spans="1:5" x14ac:dyDescent="0.25">
      <c r="D102" s="1"/>
      <c r="E102" s="7"/>
    </row>
    <row r="103" spans="1:5" x14ac:dyDescent="0.25">
      <c r="E103" s="7"/>
    </row>
    <row r="104" spans="1:5" x14ac:dyDescent="0.25">
      <c r="E104" s="8"/>
    </row>
    <row r="105" spans="1:5" x14ac:dyDescent="0.25">
      <c r="E105" s="8"/>
    </row>
    <row r="106" spans="1:5" x14ac:dyDescent="0.25">
      <c r="E106" s="1"/>
    </row>
    <row r="107" spans="1:5" x14ac:dyDescent="0.25">
      <c r="D107" s="1"/>
      <c r="E107" s="1"/>
    </row>
    <row r="108" spans="1:5" x14ac:dyDescent="0.25">
      <c r="A108" s="9"/>
      <c r="B108" s="9"/>
      <c r="C108" s="9"/>
    </row>
    <row r="109" spans="1:5" x14ac:dyDescent="0.25">
      <c r="A109" s="14"/>
      <c r="B109" s="9"/>
      <c r="C109" s="14"/>
    </row>
    <row r="111" spans="1:5" x14ac:dyDescent="0.25">
      <c r="D111" s="1"/>
      <c r="E111" s="1"/>
    </row>
    <row r="112" spans="1:5" x14ac:dyDescent="0.25">
      <c r="A112" s="19"/>
      <c r="B112" s="19"/>
      <c r="C112" s="19"/>
      <c r="D112" s="19"/>
      <c r="E112" s="19"/>
    </row>
    <row r="113" spans="1:5" x14ac:dyDescent="0.25">
      <c r="E113" s="20"/>
    </row>
    <row r="114" spans="1:5" x14ac:dyDescent="0.25">
      <c r="E114" s="20"/>
    </row>
    <row r="115" spans="1:5" x14ac:dyDescent="0.25">
      <c r="E115" s="20"/>
    </row>
    <row r="116" spans="1:5" x14ac:dyDescent="0.25">
      <c r="A116" s="21"/>
      <c r="B116" s="22"/>
      <c r="C116" s="22"/>
      <c r="D116" s="22"/>
      <c r="E116" s="17"/>
    </row>
    <row r="117" spans="1:5" x14ac:dyDescent="0.25">
      <c r="A117" s="21"/>
      <c r="B117" s="22"/>
      <c r="C117" s="22"/>
      <c r="D117" s="22"/>
      <c r="E117" s="17"/>
    </row>
    <row r="118" spans="1:5" x14ac:dyDescent="0.25">
      <c r="A118" s="21"/>
      <c r="B118" s="22"/>
      <c r="C118" s="22"/>
      <c r="D118" s="23"/>
      <c r="E118" s="17"/>
    </row>
    <row r="119" spans="1:5" x14ac:dyDescent="0.25">
      <c r="A119" s="21"/>
      <c r="B119" s="22"/>
      <c r="C119" s="22"/>
      <c r="D119" s="23"/>
      <c r="E119" s="17"/>
    </row>
    <row r="120" spans="1:5" x14ac:dyDescent="0.25">
      <c r="A120" s="24"/>
      <c r="B120" s="22"/>
      <c r="C120" s="22"/>
      <c r="D120" s="25"/>
      <c r="E120" s="17"/>
    </row>
    <row r="121" spans="1:5" x14ac:dyDescent="0.25">
      <c r="A121" s="21"/>
      <c r="B121" s="22"/>
      <c r="C121" s="22"/>
      <c r="D121" s="25"/>
      <c r="E121" s="17"/>
    </row>
    <row r="122" spans="1:5" x14ac:dyDescent="0.25">
      <c r="A122" s="24"/>
      <c r="B122" s="22"/>
      <c r="C122" s="22"/>
      <c r="D122" s="26"/>
      <c r="E122" s="17"/>
    </row>
    <row r="123" spans="1:5" x14ac:dyDescent="0.25">
      <c r="A123" s="21"/>
      <c r="B123" s="22"/>
      <c r="C123" s="22"/>
      <c r="D123" s="26"/>
      <c r="E123" s="17"/>
    </row>
    <row r="124" spans="1:5" x14ac:dyDescent="0.25">
      <c r="A124" s="24"/>
      <c r="B124" s="22"/>
      <c r="C124" s="22"/>
      <c r="D124" s="25"/>
      <c r="E124" s="17"/>
    </row>
    <row r="125" spans="1:5" x14ac:dyDescent="0.25">
      <c r="A125" s="21"/>
      <c r="B125" s="22"/>
      <c r="D125" s="27"/>
      <c r="E125" s="17"/>
    </row>
    <row r="126" spans="1:5" x14ac:dyDescent="0.25">
      <c r="A126" s="21"/>
      <c r="B126" s="22"/>
      <c r="D126" s="27"/>
      <c r="E126" s="17"/>
    </row>
    <row r="127" spans="1:5" x14ac:dyDescent="0.25">
      <c r="E127" s="20"/>
    </row>
    <row r="144" spans="1:1" x14ac:dyDescent="0.25">
      <c r="A144" s="12"/>
    </row>
    <row r="145" spans="1:1" x14ac:dyDescent="0.25">
      <c r="A145" s="12"/>
    </row>
  </sheetData>
  <mergeCells count="2">
    <mergeCell ref="B12:C12"/>
    <mergeCell ref="B66:C66"/>
  </mergeCells>
  <pageMargins left="0.63" right="0.25" top="0.25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2EE9-DE68-4264-8CBF-AEE84869E82B}">
  <dimension ref="A1:F96"/>
  <sheetViews>
    <sheetView tabSelected="1" view="pageBreakPreview" zoomScaleNormal="100" zoomScaleSheetLayoutView="100" workbookViewId="0">
      <selection activeCell="A48" sqref="A48:XFD48"/>
    </sheetView>
  </sheetViews>
  <sheetFormatPr defaultColWidth="9.28515625" defaultRowHeight="15" x14ac:dyDescent="0.25"/>
  <cols>
    <col min="1" max="1" width="5.7109375" customWidth="1"/>
    <col min="2" max="3" width="5.42578125" customWidth="1"/>
    <col min="4" max="4" width="61.28515625" customWidth="1"/>
    <col min="5" max="5" width="13.7109375" customWidth="1"/>
    <col min="12" max="13" width="13.7109375" customWidth="1"/>
  </cols>
  <sheetData>
    <row r="1" spans="1:6" s="14" customFormat="1" ht="18" customHeight="1" x14ac:dyDescent="0.25">
      <c r="A1" s="41" t="s">
        <v>34</v>
      </c>
    </row>
    <row r="2" spans="1:6" s="14" customFormat="1" ht="18" customHeight="1" x14ac:dyDescent="0.25">
      <c r="A2" s="41" t="s">
        <v>35</v>
      </c>
      <c r="D2" s="7"/>
    </row>
    <row r="3" spans="1:6" s="14" customFormat="1" x14ac:dyDescent="0.25">
      <c r="A3" s="41" t="s">
        <v>36</v>
      </c>
      <c r="D3" s="7"/>
    </row>
    <row r="4" spans="1:6" s="14" customFormat="1" x14ac:dyDescent="0.25">
      <c r="A4" s="41"/>
      <c r="D4" s="7"/>
    </row>
    <row r="5" spans="1:6" s="14" customFormat="1" x14ac:dyDescent="0.25">
      <c r="D5" s="7"/>
    </row>
    <row r="6" spans="1:6" s="14" customFormat="1" x14ac:dyDescent="0.25">
      <c r="A6" t="s">
        <v>61</v>
      </c>
      <c r="D6" s="42"/>
      <c r="E6" s="7" t="s">
        <v>60</v>
      </c>
      <c r="F6" s="43"/>
    </row>
    <row r="7" spans="1:6" s="14" customFormat="1" ht="15.75" x14ac:dyDescent="0.25">
      <c r="A7" s="44"/>
      <c r="D7" s="7"/>
      <c r="E7" s="7" t="s">
        <v>40</v>
      </c>
    </row>
    <row r="8" spans="1:6" s="14" customFormat="1" x14ac:dyDescent="0.25">
      <c r="E8" s="7" t="s">
        <v>39</v>
      </c>
    </row>
    <row r="9" spans="1:6" s="14" customFormat="1" x14ac:dyDescent="0.25">
      <c r="A9" s="14" t="s">
        <v>6</v>
      </c>
      <c r="B9" s="9"/>
      <c r="C9" s="9"/>
    </row>
    <row r="10" spans="1:6" s="14" customFormat="1" x14ac:dyDescent="0.25">
      <c r="A10" s="14" t="s">
        <v>54</v>
      </c>
      <c r="B10" s="9"/>
    </row>
    <row r="11" spans="1:6" s="14" customFormat="1" x14ac:dyDescent="0.25">
      <c r="A11" s="14" t="s">
        <v>53</v>
      </c>
      <c r="E11" s="7"/>
    </row>
    <row r="12" spans="1:6" s="14" customFormat="1" x14ac:dyDescent="0.25">
      <c r="A12" s="45" t="s">
        <v>0</v>
      </c>
      <c r="B12" s="55" t="s">
        <v>1</v>
      </c>
      <c r="C12" s="56"/>
      <c r="D12" s="46" t="s">
        <v>2</v>
      </c>
      <c r="E12" s="46" t="s">
        <v>5</v>
      </c>
    </row>
    <row r="13" spans="1:6" s="14" customFormat="1" x14ac:dyDescent="0.25">
      <c r="A13" s="2"/>
      <c r="B13" s="3"/>
      <c r="C13" s="2"/>
      <c r="D13" s="10" t="s">
        <v>3</v>
      </c>
      <c r="E13" s="50"/>
    </row>
    <row r="14" spans="1:6" x14ac:dyDescent="0.25">
      <c r="A14" s="16">
        <v>1</v>
      </c>
      <c r="B14" s="11">
        <v>1</v>
      </c>
      <c r="C14" s="11" t="s">
        <v>8</v>
      </c>
      <c r="D14" s="5" t="s">
        <v>13</v>
      </c>
      <c r="E14" s="15">
        <v>820</v>
      </c>
    </row>
    <row r="15" spans="1:6" x14ac:dyDescent="0.25">
      <c r="A15" s="16">
        <v>2</v>
      </c>
      <c r="B15" s="11">
        <v>1</v>
      </c>
      <c r="C15" s="11" t="s">
        <v>8</v>
      </c>
      <c r="D15" s="5" t="s">
        <v>14</v>
      </c>
      <c r="E15" s="15"/>
    </row>
    <row r="16" spans="1:6" x14ac:dyDescent="0.25">
      <c r="A16" s="16">
        <v>3</v>
      </c>
      <c r="B16" s="11">
        <v>1</v>
      </c>
      <c r="C16" s="11" t="s">
        <v>8</v>
      </c>
      <c r="D16" s="5" t="s">
        <v>15</v>
      </c>
      <c r="E16" s="15">
        <v>1859.4</v>
      </c>
    </row>
    <row r="17" spans="1:5" x14ac:dyDescent="0.25">
      <c r="A17" s="16">
        <v>4</v>
      </c>
      <c r="B17" s="11">
        <v>1</v>
      </c>
      <c r="C17" s="11" t="s">
        <v>8</v>
      </c>
      <c r="D17" s="5" t="s">
        <v>16</v>
      </c>
      <c r="E17" s="15">
        <v>35</v>
      </c>
    </row>
    <row r="18" spans="1:5" x14ac:dyDescent="0.25">
      <c r="A18" s="16">
        <v>5</v>
      </c>
      <c r="B18" s="11">
        <v>1</v>
      </c>
      <c r="C18" s="11" t="s">
        <v>8</v>
      </c>
      <c r="D18" s="5" t="s">
        <v>17</v>
      </c>
      <c r="E18" s="15"/>
    </row>
    <row r="19" spans="1:5" x14ac:dyDescent="0.25">
      <c r="A19" s="16">
        <v>6</v>
      </c>
      <c r="B19" s="11">
        <v>1</v>
      </c>
      <c r="C19" s="11" t="s">
        <v>8</v>
      </c>
      <c r="D19" s="5" t="s">
        <v>55</v>
      </c>
      <c r="E19" s="15">
        <v>580</v>
      </c>
    </row>
    <row r="20" spans="1:5" x14ac:dyDescent="0.25">
      <c r="A20" s="16">
        <v>7</v>
      </c>
      <c r="B20" s="11">
        <v>1</v>
      </c>
      <c r="C20" s="11" t="s">
        <v>8</v>
      </c>
      <c r="D20" s="5" t="s">
        <v>56</v>
      </c>
      <c r="E20" s="15">
        <v>195</v>
      </c>
    </row>
    <row r="21" spans="1:5" x14ac:dyDescent="0.25">
      <c r="A21" s="16">
        <v>8</v>
      </c>
      <c r="B21" s="11">
        <v>1</v>
      </c>
      <c r="C21" s="11" t="s">
        <v>8</v>
      </c>
      <c r="D21" s="5" t="s">
        <v>57</v>
      </c>
      <c r="E21" s="15">
        <v>130</v>
      </c>
    </row>
    <row r="22" spans="1:5" x14ac:dyDescent="0.25">
      <c r="A22" s="16">
        <v>9</v>
      </c>
      <c r="B22" s="11">
        <v>1</v>
      </c>
      <c r="C22" s="11" t="s">
        <v>8</v>
      </c>
      <c r="D22" s="5" t="s">
        <v>58</v>
      </c>
      <c r="E22" s="15">
        <f>3.5*6</f>
        <v>21</v>
      </c>
    </row>
    <row r="23" spans="1:5" x14ac:dyDescent="0.25">
      <c r="A23" s="16">
        <v>10</v>
      </c>
      <c r="B23" s="11">
        <v>1</v>
      </c>
      <c r="C23" s="11" t="s">
        <v>8</v>
      </c>
      <c r="D23" s="5" t="s">
        <v>59</v>
      </c>
      <c r="E23" s="15">
        <v>62.9</v>
      </c>
    </row>
    <row r="24" spans="1:5" x14ac:dyDescent="0.25">
      <c r="A24" s="16">
        <v>11</v>
      </c>
      <c r="B24" s="11">
        <v>1</v>
      </c>
      <c r="C24" s="11" t="s">
        <v>8</v>
      </c>
      <c r="D24" s="5" t="s">
        <v>62</v>
      </c>
      <c r="E24" s="15">
        <v>950</v>
      </c>
    </row>
    <row r="25" spans="1:5" x14ac:dyDescent="0.25">
      <c r="A25" s="38"/>
      <c r="B25" s="11"/>
      <c r="C25" s="13"/>
      <c r="D25" s="5"/>
      <c r="E25" s="57">
        <f>SUM(E14:E24)</f>
        <v>4653.3</v>
      </c>
    </row>
    <row r="26" spans="1:5" x14ac:dyDescent="0.25">
      <c r="A26" s="38"/>
      <c r="B26" s="11"/>
      <c r="C26" s="13"/>
      <c r="D26" s="6" t="s">
        <v>11</v>
      </c>
      <c r="E26" s="40">
        <f>E25*20%</f>
        <v>930.66000000000008</v>
      </c>
    </row>
    <row r="27" spans="1:5" x14ac:dyDescent="0.25">
      <c r="A27" s="16"/>
      <c r="B27" s="11"/>
      <c r="C27" s="11"/>
      <c r="D27" s="5"/>
      <c r="E27" s="15">
        <f>E25-E26</f>
        <v>3722.6400000000003</v>
      </c>
    </row>
    <row r="28" spans="1:5" x14ac:dyDescent="0.25">
      <c r="A28" s="16"/>
      <c r="B28" s="11"/>
      <c r="C28" s="11"/>
      <c r="D28" s="5"/>
      <c r="E28" s="15"/>
    </row>
    <row r="29" spans="1:5" x14ac:dyDescent="0.25">
      <c r="A29" s="16"/>
      <c r="B29" s="6"/>
      <c r="C29" s="6"/>
      <c r="D29" s="5"/>
      <c r="E29" s="29"/>
    </row>
    <row r="30" spans="1:5" x14ac:dyDescent="0.25">
      <c r="A30" s="16"/>
      <c r="B30" s="6"/>
      <c r="C30" s="6"/>
      <c r="D30" s="5"/>
      <c r="E30" s="29"/>
    </row>
    <row r="31" spans="1:5" x14ac:dyDescent="0.25">
      <c r="A31" s="16"/>
      <c r="B31" s="6"/>
      <c r="C31" s="6"/>
      <c r="D31" s="5"/>
      <c r="E31" s="29"/>
    </row>
    <row r="32" spans="1:5" x14ac:dyDescent="0.25">
      <c r="A32" s="4"/>
      <c r="B32" s="6"/>
      <c r="C32" s="5"/>
      <c r="D32" s="5"/>
      <c r="E32" s="29"/>
    </row>
    <row r="33" spans="1:5" x14ac:dyDescent="0.25">
      <c r="A33" s="16"/>
      <c r="B33" s="6"/>
      <c r="C33" s="6"/>
      <c r="D33" s="54" t="s">
        <v>7</v>
      </c>
      <c r="E33" s="3"/>
    </row>
    <row r="34" spans="1:5" x14ac:dyDescent="0.25">
      <c r="A34" s="16">
        <v>1</v>
      </c>
      <c r="B34" s="6"/>
      <c r="C34" s="6"/>
      <c r="D34" s="5" t="s">
        <v>9</v>
      </c>
      <c r="E34" s="15">
        <v>2000</v>
      </c>
    </row>
    <row r="35" spans="1:5" x14ac:dyDescent="0.25">
      <c r="A35" s="16">
        <v>2</v>
      </c>
      <c r="B35" s="6"/>
      <c r="C35" s="6"/>
      <c r="D35" s="5" t="s">
        <v>4</v>
      </c>
      <c r="E35" s="15">
        <v>2000</v>
      </c>
    </row>
    <row r="36" spans="1:5" x14ac:dyDescent="0.25">
      <c r="A36" s="16">
        <v>3</v>
      </c>
      <c r="B36" s="6"/>
      <c r="C36" s="6"/>
      <c r="D36" s="5" t="s">
        <v>18</v>
      </c>
      <c r="E36" s="15">
        <v>120</v>
      </c>
    </row>
    <row r="37" spans="1:5" x14ac:dyDescent="0.25">
      <c r="A37" s="16">
        <v>4</v>
      </c>
      <c r="B37" s="6"/>
      <c r="C37" s="6"/>
      <c r="D37" s="5" t="s">
        <v>63</v>
      </c>
      <c r="E37" s="15"/>
    </row>
    <row r="38" spans="1:5" x14ac:dyDescent="0.25">
      <c r="A38" s="16">
        <v>5</v>
      </c>
      <c r="B38" s="6"/>
      <c r="C38" s="6"/>
      <c r="D38" s="35" t="s">
        <v>12</v>
      </c>
      <c r="E38" s="15">
        <v>150</v>
      </c>
    </row>
    <row r="39" spans="1:5" x14ac:dyDescent="0.25">
      <c r="A39" s="4"/>
      <c r="B39" s="3"/>
      <c r="C39" s="2"/>
      <c r="D39" s="2"/>
      <c r="E39" s="28">
        <f>SUM(E34:E38)</f>
        <v>4270</v>
      </c>
    </row>
    <row r="40" spans="1:5" x14ac:dyDescent="0.25">
      <c r="A40" s="4"/>
      <c r="B40" s="3"/>
      <c r="C40" s="2"/>
      <c r="D40" s="2"/>
      <c r="E40" s="31"/>
    </row>
    <row r="41" spans="1:5" ht="15.75" thickBot="1" x14ac:dyDescent="0.3">
      <c r="A41" s="4"/>
      <c r="B41" s="3"/>
      <c r="C41" s="2"/>
      <c r="D41" s="3" t="s">
        <v>10</v>
      </c>
      <c r="E41" s="34">
        <f>E13+E39</f>
        <v>4270</v>
      </c>
    </row>
    <row r="42" spans="1:5" ht="15.75" thickTop="1" x14ac:dyDescent="0.25">
      <c r="A42" s="4"/>
      <c r="B42" s="3"/>
      <c r="C42" s="2"/>
      <c r="D42" s="3"/>
      <c r="E42" s="29"/>
    </row>
    <row r="43" spans="1:5" x14ac:dyDescent="0.25">
      <c r="A43" s="4"/>
      <c r="B43" s="3"/>
      <c r="C43" s="2"/>
      <c r="D43" s="2"/>
      <c r="E43" s="29"/>
    </row>
    <row r="44" spans="1:5" x14ac:dyDescent="0.25">
      <c r="A44" s="4"/>
      <c r="B44" s="3"/>
      <c r="C44" s="2"/>
      <c r="D44" s="2"/>
      <c r="E44" s="29"/>
    </row>
    <row r="45" spans="1:5" x14ac:dyDescent="0.25">
      <c r="A45" s="4"/>
      <c r="B45" s="3"/>
      <c r="C45" s="2"/>
      <c r="D45" s="2"/>
      <c r="E45" s="29"/>
    </row>
    <row r="46" spans="1:5" x14ac:dyDescent="0.25">
      <c r="A46" s="4"/>
      <c r="B46" s="3"/>
      <c r="C46" s="2"/>
      <c r="D46" s="2"/>
      <c r="E46" s="29"/>
    </row>
    <row r="47" spans="1:5" x14ac:dyDescent="0.25">
      <c r="A47" s="16"/>
      <c r="B47" s="11"/>
      <c r="C47" s="11"/>
      <c r="D47" s="5"/>
      <c r="E47" s="15"/>
    </row>
    <row r="48" spans="1:5" x14ac:dyDescent="0.25">
      <c r="A48" s="16"/>
      <c r="B48" s="6"/>
      <c r="C48" s="6"/>
      <c r="D48" s="5"/>
      <c r="E48" s="29"/>
    </row>
    <row r="49" spans="1:5" x14ac:dyDescent="0.25">
      <c r="A49" s="16"/>
      <c r="B49" s="6"/>
      <c r="C49" s="6"/>
      <c r="D49" s="5"/>
      <c r="E49" s="29"/>
    </row>
    <row r="50" spans="1:5" x14ac:dyDescent="0.25">
      <c r="A50" s="4"/>
      <c r="B50" s="3"/>
      <c r="C50" s="2"/>
      <c r="D50" s="3"/>
      <c r="E50" s="29"/>
    </row>
    <row r="51" spans="1:5" x14ac:dyDescent="0.25">
      <c r="A51" s="4"/>
      <c r="B51" s="3"/>
      <c r="C51" s="2"/>
      <c r="D51" s="3"/>
      <c r="E51" s="29"/>
    </row>
    <row r="52" spans="1:5" x14ac:dyDescent="0.25">
      <c r="A52" s="4"/>
      <c r="B52" s="3"/>
      <c r="C52" s="2"/>
      <c r="D52" s="3"/>
      <c r="E52" s="29"/>
    </row>
    <row r="53" spans="1:5" x14ac:dyDescent="0.25">
      <c r="A53" s="18"/>
      <c r="B53" s="32"/>
      <c r="C53" s="33"/>
      <c r="D53" s="32"/>
      <c r="E53" s="31"/>
    </row>
    <row r="54" spans="1:5" x14ac:dyDescent="0.25">
      <c r="E54" s="7"/>
    </row>
    <row r="55" spans="1:5" x14ac:dyDescent="0.25">
      <c r="E55" s="8"/>
    </row>
    <row r="56" spans="1:5" x14ac:dyDescent="0.25">
      <c r="E56" s="8"/>
    </row>
    <row r="57" spans="1:5" x14ac:dyDescent="0.25">
      <c r="E57" s="1"/>
    </row>
    <row r="58" spans="1:5" x14ac:dyDescent="0.25">
      <c r="D58" s="1"/>
      <c r="E58" s="1"/>
    </row>
    <row r="59" spans="1:5" x14ac:dyDescent="0.25">
      <c r="A59" s="9"/>
      <c r="B59" s="9"/>
      <c r="C59" s="9"/>
    </row>
    <row r="60" spans="1:5" x14ac:dyDescent="0.25">
      <c r="A60" s="14"/>
      <c r="B60" s="9"/>
      <c r="C60" s="14"/>
    </row>
    <row r="62" spans="1:5" x14ac:dyDescent="0.25">
      <c r="D62" s="1"/>
      <c r="E62" s="1"/>
    </row>
    <row r="63" spans="1:5" x14ac:dyDescent="0.25">
      <c r="A63" s="19"/>
      <c r="B63" s="19"/>
      <c r="C63" s="19"/>
      <c r="D63" s="19"/>
      <c r="E63" s="19"/>
    </row>
    <row r="64" spans="1:5" x14ac:dyDescent="0.25">
      <c r="E64" s="20"/>
    </row>
    <row r="65" spans="1:5" x14ac:dyDescent="0.25">
      <c r="E65" s="20"/>
    </row>
    <row r="66" spans="1:5" x14ac:dyDescent="0.25">
      <c r="E66" s="20"/>
    </row>
    <row r="67" spans="1:5" x14ac:dyDescent="0.25">
      <c r="A67" s="21"/>
      <c r="B67" s="22"/>
      <c r="C67" s="22"/>
      <c r="D67" s="22"/>
      <c r="E67" s="17"/>
    </row>
    <row r="68" spans="1:5" x14ac:dyDescent="0.25">
      <c r="A68" s="21"/>
      <c r="B68" s="22"/>
      <c r="C68" s="22"/>
      <c r="D68" s="22"/>
      <c r="E68" s="17"/>
    </row>
    <row r="69" spans="1:5" x14ac:dyDescent="0.25">
      <c r="A69" s="21"/>
      <c r="B69" s="22"/>
      <c r="C69" s="22"/>
      <c r="D69" s="23"/>
      <c r="E69" s="17"/>
    </row>
    <row r="70" spans="1:5" x14ac:dyDescent="0.25">
      <c r="A70" s="21"/>
      <c r="B70" s="22"/>
      <c r="C70" s="22"/>
      <c r="D70" s="23"/>
      <c r="E70" s="17"/>
    </row>
    <row r="71" spans="1:5" x14ac:dyDescent="0.25">
      <c r="A71" s="24"/>
      <c r="B71" s="22"/>
      <c r="C71" s="22"/>
      <c r="D71" s="25"/>
      <c r="E71" s="17"/>
    </row>
    <row r="72" spans="1:5" x14ac:dyDescent="0.25">
      <c r="A72" s="21"/>
      <c r="B72" s="22"/>
      <c r="C72" s="22"/>
      <c r="D72" s="25"/>
      <c r="E72" s="17"/>
    </row>
    <row r="73" spans="1:5" x14ac:dyDescent="0.25">
      <c r="A73" s="24"/>
      <c r="B73" s="22"/>
      <c r="C73" s="22"/>
      <c r="D73" s="26"/>
      <c r="E73" s="17"/>
    </row>
    <row r="74" spans="1:5" x14ac:dyDescent="0.25">
      <c r="A74" s="21"/>
      <c r="B74" s="22"/>
      <c r="C74" s="22"/>
      <c r="D74" s="26"/>
      <c r="E74" s="17"/>
    </row>
    <row r="75" spans="1:5" x14ac:dyDescent="0.25">
      <c r="A75" s="24"/>
      <c r="B75" s="22"/>
      <c r="C75" s="22"/>
      <c r="D75" s="25"/>
      <c r="E75" s="17"/>
    </row>
    <row r="76" spans="1:5" x14ac:dyDescent="0.25">
      <c r="A76" s="21"/>
      <c r="B76" s="22"/>
      <c r="D76" s="27"/>
      <c r="E76" s="17"/>
    </row>
    <row r="77" spans="1:5" x14ac:dyDescent="0.25">
      <c r="A77" s="21"/>
      <c r="B77" s="22"/>
      <c r="D77" s="27"/>
      <c r="E77" s="17"/>
    </row>
    <row r="78" spans="1:5" x14ac:dyDescent="0.25">
      <c r="E78" s="20"/>
    </row>
    <row r="95" spans="1:1" x14ac:dyDescent="0.25">
      <c r="A95" s="12"/>
    </row>
    <row r="96" spans="1:1" x14ac:dyDescent="0.25">
      <c r="A96" s="12"/>
    </row>
  </sheetData>
  <mergeCells count="1">
    <mergeCell ref="B12:C12"/>
  </mergeCells>
  <pageMargins left="0.63" right="0.25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DEL</vt:lpstr>
      <vt:lpstr>Sheet1 (2)</vt:lpstr>
      <vt:lpstr>DEL!Print_Area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Frontdesk</cp:lastModifiedBy>
  <cp:lastPrinted>2023-05-15T04:42:25Z</cp:lastPrinted>
  <dcterms:created xsi:type="dcterms:W3CDTF">2017-05-27T09:17:21Z</dcterms:created>
  <dcterms:modified xsi:type="dcterms:W3CDTF">2023-05-15T04:42:32Z</dcterms:modified>
</cp:coreProperties>
</file>