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mc:AlternateContent xmlns:mc="http://schemas.openxmlformats.org/markup-compatibility/2006">
    <mc:Choice Requires="x15">
      <x15ac:absPath xmlns:x15ac="http://schemas.microsoft.com/office/spreadsheetml/2010/11/ac" url="Z:\PA\PA UBI DOC\Est 2022\"/>
    </mc:Choice>
  </mc:AlternateContent>
  <xr:revisionPtr revIDLastSave="0" documentId="13_ncr:1_{267E6663-F263-4CCA-BF6A-633914F39A5C}" xr6:coauthVersionLast="47" xr6:coauthVersionMax="47" xr10:uidLastSave="{00000000-0000-0000-0000-000000000000}"/>
  <bookViews>
    <workbookView xWindow="3168" yWindow="3432" windowWidth="17256" windowHeight="8736" xr2:uid="{00000000-000D-0000-FFFF-FFFF00000000}"/>
  </bookViews>
  <sheets>
    <sheet name="COVER" sheetId="2" r:id="rId1"/>
    <sheet name="LAB" sheetId="5" r:id="rId2"/>
    <sheet name="LAB (2)" sheetId="11" r:id="rId3"/>
    <sheet name="MAT" sheetId="9" r:id="rId4"/>
    <sheet name="MAT 2" sheetId="10" r:id="rId5"/>
    <sheet name="MAT 3" sheetId="12" r:id="rId6"/>
    <sheet name="MAT 4" sheetId="13" r:id="rId7"/>
    <sheet name="SURVEYOR'S PARTICULARS" sheetId="7" r:id="rId8"/>
  </sheets>
  <definedNames>
    <definedName name="_xlnm.Print_Area" localSheetId="7">'SURVEYOR''S PARTICULARS'!$A$1:$G$42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26" i="13" l="1"/>
  <c r="E28" i="13" s="1"/>
  <c r="E34" i="12"/>
  <c r="E34" i="10"/>
  <c r="E34" i="9"/>
  <c r="E23" i="5"/>
  <c r="E19" i="11" s="1"/>
  <c r="D34" i="9"/>
  <c r="D13" i="12"/>
  <c r="D34" i="12" s="1"/>
  <c r="D23" i="5"/>
  <c r="D23" i="12"/>
  <c r="D31" i="10"/>
  <c r="D34" i="10" s="1"/>
  <c r="D31" i="9"/>
  <c r="D26" i="13" l="1"/>
  <c r="D19" i="11"/>
  <c r="D27" i="13" s="1"/>
  <c r="D28" i="13" l="1"/>
</calcChain>
</file>

<file path=xl/sharedStrings.xml><?xml version="1.0" encoding="utf-8"?>
<sst xmlns="http://schemas.openxmlformats.org/spreadsheetml/2006/main" count="282" uniqueCount="173">
  <si>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</si>
  <si>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</si>
  <si>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</si>
  <si>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</si>
  <si>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</si>
  <si>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</si>
  <si>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</si>
  <si>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</si>
  <si>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</si>
  <si>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</si>
  <si>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</si>
  <si>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</si>
  <si>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</si>
  <si>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</si>
  <si>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</si>
  <si>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</si>
  <si>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</si>
  <si>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</si>
  <si>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</si>
  <si>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</si>
  <si>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</si>
  <si>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</si>
  <si>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</si>
  <si>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</si>
  <si>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</si>
  <si>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</si>
  <si>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</si>
  <si>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</si>
  <si>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</si>
  <si>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</si>
  <si>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</si>
  <si>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</si>
  <si>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</si>
  <si>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</si>
  <si>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</si>
  <si>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</si>
  <si>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</si>
  <si>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</si>
  <si>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</si>
  <si>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</si>
  <si>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</si>
  <si>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</si>
  <si>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</si>
  <si>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</si>
  <si>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</si>
  <si>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</si>
  <si>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</si>
  <si>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</si>
  <si>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</si>
  <si>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</si>
  <si>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</si>
  <si>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</si>
  <si>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</si>
  <si>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</si>
  <si>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</si>
  <si>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</si>
  <si>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</si>
  <si>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</si>
  <si>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Tel: 6880 4602 - Fax: 6880 4838</t>
  </si>
  <si>
    <t>SUB TOTAL SPARE PARTS</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</si>
  <si>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</si>
  <si>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</si>
  <si>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</si>
  <si>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ALL CHARGES ARE NOT INCLUSIVE OF GST</t>
  </si>
  <si>
    <t xml:space="preserve">FRONT BUMPER </t>
  </si>
  <si>
    <t xml:space="preserve">S/N </t>
  </si>
  <si>
    <t>AIG ASIA PACIFIC INSURANCE PTE LTD</t>
  </si>
  <si>
    <t>78 SHENTON WAY</t>
  </si>
  <si>
    <t>#07-16 AIG BUILDING</t>
  </si>
  <si>
    <t>SINGAPORE 079120</t>
  </si>
  <si>
    <t>Attn: Motor Claims Dept</t>
  </si>
  <si>
    <t xml:space="preserve">OWN DAMAGE CLAIM </t>
  </si>
  <si>
    <t>TO CARRY OUT PRE / POST DIAGNOSTIC CHECK.</t>
  </si>
  <si>
    <t>FRONT BUMPER FIXING PARTS</t>
  </si>
  <si>
    <t>RADIATOR GRILLE</t>
  </si>
  <si>
    <t>FRONT BUMPER FOAM FILLER</t>
  </si>
  <si>
    <t>FRONT BUMPER TOP COVER</t>
  </si>
  <si>
    <t>FRONT FENDER ATTACHMENTS PARTS</t>
  </si>
  <si>
    <t>BONNET</t>
  </si>
  <si>
    <t>CHARGE AIR COOLER</t>
  </si>
  <si>
    <t>FRONT NO PLATE</t>
  </si>
  <si>
    <t>PA/OD/0900/2022/NK</t>
  </si>
  <si>
    <r>
      <t xml:space="preserve">VEHICLE </t>
    </r>
    <r>
      <rPr>
        <b/>
        <u/>
        <sz val="10"/>
        <rFont val="Audi Type"/>
        <family val="2"/>
      </rPr>
      <t>IN</t>
    </r>
    <r>
      <rPr>
        <b/>
        <sz val="10"/>
        <rFont val="Audi Type"/>
        <family val="2"/>
      </rPr>
      <t xml:space="preserve"> WORKSHOP. KINDLY ARRANGE FOR SURVEY ON 18/10/2022</t>
    </r>
  </si>
  <si>
    <t>MR EDMOND LIM CHYE KWANG</t>
  </si>
  <si>
    <t>BLK 9 SELEGIE ROAD</t>
  </si>
  <si>
    <t>SINGAPORE 180009</t>
  </si>
  <si>
    <t>HP +65 98567415</t>
  </si>
  <si>
    <t>2070125628-02</t>
  </si>
  <si>
    <t>SMU 7703 U</t>
  </si>
  <si>
    <t>AUDI A4 2.0 TFSI S TRONIC</t>
  </si>
  <si>
    <t>DEM 025004</t>
  </si>
  <si>
    <t>WAUZZZF41LN016210</t>
  </si>
  <si>
    <t>INFRONT OF EIGHT RIVER SUITES</t>
  </si>
  <si>
    <t>TO REMOVE, CHECK AND TRANSFER FRONT WIRE HARNESS FOR HEADLIGHTS, HORNS, OUTSIDE TEMPERATURE SENSOR, HEADLIGHT WASHER ASSY AND FRONT PARKING AID.</t>
  </si>
  <si>
    <t>TO REMOVE AND TRANSFER LHS HEADLIGHT'S CONTROL UNIT AND POWER MODULE.</t>
  </si>
  <si>
    <t>TO REMOVE AND RENEW AIRCON CONDENSER, CHARGE AIR COOLER AND RADIATOR. CHECK ELECTRICAL FANS AND CONTROL UNIT. PRESSURISE COOLING SYSTEM. TO CARRY OUT VACUUM AND REGAS.</t>
  </si>
  <si>
    <t>TO REMOVE AND REINSTALL LHS FRONT DOOR PANEL TRIM. TO REMOVE AND REINSTALL LHS WING MIRROR ASSY TO FACILITATE RESPRAY OF LHS FRONT DOOR.</t>
  </si>
  <si>
    <t>ESTIMATED LABOUR CHARGES FOR ACCIDENT VEHICLE SMU 7703 U</t>
  </si>
  <si>
    <t xml:space="preserve">ESTIMATED LABOUR CHARGES FOR ACCIDENT VEHICLE SMU 7703 U </t>
  </si>
  <si>
    <t>TO RESPRAY FRONT BUMPER, LHS FRONT FENDER, BONNET AND LHS FRONT DOOR</t>
  </si>
  <si>
    <t xml:space="preserve">MATERIAL LIST FOR ACCIDENT VEHICLE REGN NO. SMU 7703 U </t>
  </si>
  <si>
    <t>FRONT BUMPER SECURING STRIP</t>
  </si>
  <si>
    <t>FRONT BUMPER GRILLE - CENTRE</t>
  </si>
  <si>
    <t>FRONT BUMPER CLOSING ELEMENT CENTRE- LOWER</t>
  </si>
  <si>
    <t>FRONT BUMPER AIR GUIDE GRILLE - LH</t>
  </si>
  <si>
    <t>FRONT BUMPER TRIM - LH</t>
  </si>
  <si>
    <t>FRONT BUMPER GUIDE SECTION - LH</t>
  </si>
  <si>
    <t>"CAUTION " SIGN STICKER</t>
  </si>
  <si>
    <t>AIR CONDITIONER STICKER</t>
  </si>
  <si>
    <t>FRONT BUMPER BRACKET</t>
  </si>
  <si>
    <t>FRONT BUMPER SUPPORT LH / RH</t>
  </si>
  <si>
    <t>SIGNAL HORN HIGH TONE- LH</t>
  </si>
  <si>
    <t>SPRING SHACKLE LH</t>
  </si>
  <si>
    <t>FRONT BUMPER SENSOR FRONT - INNER</t>
  </si>
  <si>
    <t>FRONT BUMPER SENSOR FRONT - OUTER</t>
  </si>
  <si>
    <t>FRONT SENSOR SEAL RING</t>
  </si>
  <si>
    <t>FRONT FENDER - LH</t>
  </si>
  <si>
    <t>FRONT FENDER CLOSING ELEMENTS LH</t>
  </si>
  <si>
    <t>FRONT FENDER BRACKET - LH</t>
  </si>
  <si>
    <t>FRONT FENDER BRACE FRONT - LH</t>
  </si>
  <si>
    <t>FRONT FENDER BRACKET DEFORMATION ELEMENT - LH</t>
  </si>
  <si>
    <t>FRONT FENDER BRACKET - LOWER LH / RH</t>
  </si>
  <si>
    <t>FRONT WHEEL HOUSING LINER - LH</t>
  </si>
  <si>
    <t xml:space="preserve">FRONT WHEEL SPOILER LOWER - LH </t>
  </si>
  <si>
    <t>FRONT WHEEL SPOILER UPPER - LH</t>
  </si>
  <si>
    <t xml:space="preserve">FRONT HEADLAMP COVER - LH </t>
  </si>
  <si>
    <t>FRONT BUMPER TOP COVER - LH</t>
  </si>
  <si>
    <t>BONNET ATTACHMENTS PARTS</t>
  </si>
  <si>
    <t>BONNET LID HINGE LH / RH</t>
  </si>
  <si>
    <t>BONNET IMPACT PROTECTION - CENTRE</t>
  </si>
  <si>
    <t>BONNET IMPACT PROTECTION - LH / RH</t>
  </si>
  <si>
    <t>BONNET STRICKER - LH</t>
  </si>
  <si>
    <t>BONNET LID LOCK</t>
  </si>
  <si>
    <t>FRONT BOWDEN CABLE CENTRE</t>
  </si>
  <si>
    <t xml:space="preserve">FRONT BOWDEN CABLE COVER </t>
  </si>
  <si>
    <t>FRONT BOWDEN CABLE</t>
  </si>
  <si>
    <t>FRONT BONNET RELEASE LEVER</t>
  </si>
  <si>
    <t>FRONT LED HEADLIGHT LH</t>
  </si>
  <si>
    <t xml:space="preserve">FRONT LED HEADLIGHT HOSE </t>
  </si>
  <si>
    <t>FRONT LED HEADLIGHT COMPENSATING PC 10MM</t>
  </si>
  <si>
    <t>FRONT LED HEADLIGHT COMPENSATING PC 0.8 MM</t>
  </si>
  <si>
    <t>FRONT LIFT CYLINDER LH</t>
  </si>
  <si>
    <t>FRONT LIFT CYLINDER BRACKET</t>
  </si>
  <si>
    <t>FRONT LIFT CYLINDER CORRUGATED PIPE</t>
  </si>
  <si>
    <t>WIRING SET FOR BUMPER</t>
  </si>
  <si>
    <t>FRONT LOCK CARRIER</t>
  </si>
  <si>
    <t>FRONT LOCK CARRIER BRACKET</t>
  </si>
  <si>
    <t>PRESSURE PIPE - LH</t>
  </si>
  <si>
    <t>AIR CONDENSER</t>
  </si>
  <si>
    <t>REFRIGERANT LINE SHORT</t>
  </si>
  <si>
    <t>REFRIGERANT LINE LONG</t>
  </si>
  <si>
    <t>REFRIGERANT LINE LOWER</t>
  </si>
  <si>
    <t>REFRIGERANT PIPE</t>
  </si>
  <si>
    <t>REFRIGERANT PIPE BRACKET</t>
  </si>
  <si>
    <t>COOLANT 1L</t>
  </si>
  <si>
    <t>FRONT AIR GUIDE OUTER - LH</t>
  </si>
  <si>
    <t>FRONT AIR GUIDE INNER - LH</t>
  </si>
  <si>
    <t>FRONT AIR GUIDE UPPER</t>
  </si>
  <si>
    <t>FRONT WINDOW SLOT SEAL - LH</t>
  </si>
  <si>
    <t xml:space="preserve">SUNDRIES </t>
  </si>
  <si>
    <t xml:space="preserve">AT 24 BENOI SECTOR. </t>
  </si>
  <si>
    <t># 08-19</t>
  </si>
  <si>
    <t>TO RENEW LHS FRONT FENDER INNER AIRCON PIPE.</t>
  </si>
  <si>
    <t>FRONT BUMPER CLOSING ELEMENT CENTRE - UPPER</t>
  </si>
  <si>
    <t>FRONT BUMPER AIR GUIDE GRILLE BLACK- LH</t>
  </si>
  <si>
    <t>FRONT BUMPER BRACKET - LH</t>
  </si>
  <si>
    <t>FRONT BUMPER CARRIER</t>
  </si>
  <si>
    <t>C/F</t>
  </si>
  <si>
    <t xml:space="preserve">                           BL-29/11/22</t>
  </si>
  <si>
    <t>Hi Adrian</t>
  </si>
  <si>
    <t>14 days exclude 1 PH &amp; 3 Sundays</t>
  </si>
  <si>
    <t>Johnny Boo 3 Dec 22</t>
  </si>
  <si>
    <r>
      <t xml:space="preserve">TO DISMANTLE AND RENEW FRONT BUMPER,BONNET, LHS FRONT FENDER AND LHS HEADLIGHT. TO RENEW FRONT LOCK CARRIER AND ALIGN TO POSITION. REORGANISE CRASH MANAGEMENT COMPONENTS. REINSTALL ALL PARTS REMOVED. </t>
    </r>
    <r>
      <rPr>
        <b/>
        <i/>
        <sz val="9"/>
        <color rgb="FFFF0000"/>
        <rFont val="Audi Type"/>
      </rPr>
      <t>(2.0 Ltr - Lock carrier x 3 Days</t>
    </r>
    <r>
      <rPr>
        <sz val="10"/>
        <color theme="1"/>
        <rFont val="Audi Type"/>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</si>
</sst>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42">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b/>
      <i/>
      <sz val="12"/>
      <color rgb="FFFF0000"/>
      <name val="Audi Type"/>
    </font>
    <font>
      <i/>
      <sz val="12"/>
      <color rgb="FFFF0000"/>
      <name val="Audi Type"/>
    </font>
    <font>
      <i/>
      <sz val="11"/>
      <color theme="1"/>
      <name val="Calibri"/>
      <family val="2"/>
      <scheme val="minor"/>
    </font>
    <font>
      <b/>
      <i/>
      <sz val="11"/>
      <color theme="1"/>
      <name val="Calibri"/>
      <family val="2"/>
      <scheme val="minor"/>
    </font>
    <font>
      <b/>
      <i/>
      <sz val="10"/>
      <color rgb="FFFF0000"/>
      <name val="Audi Type"/>
    </font>
    <font>
      <b/>
      <i/>
      <u/>
      <sz val="10"/>
      <color rgb="FFFF0000"/>
      <name val="Audi Type"/>
    </font>
    <font>
      <b/>
      <i/>
      <sz val="10"/>
      <name val="Audi Type"/>
    </font>
    <font>
      <b/>
      <i/>
      <sz val="9"/>
      <color rgb="FFFF0000"/>
      <name val="Audi Type"/>
    </font>
    <font>
      <b/>
      <i/>
      <sz val="10"/>
      <color rgb="FFFF0000"/>
      <name val="Audi Type"/>
      <family val="2"/>
    </font>
    <font>
      <b/>
      <i/>
      <u/>
      <sz val="10"/>
      <color rgb="FFFF0000"/>
      <name val="Audi Type"/>
      <family val="2"/>
    </font>
    <font>
      <b/>
      <i/>
      <sz val="11"/>
      <name val="Audi Type"/>
      <family val="2"/>
    </font>
    <font>
      <b/>
      <i/>
      <sz val="12"/>
      <color rgb="FFFF0000"/>
      <name val="Calibri"/>
      <family val="2"/>
      <scheme val="minor"/>
    </font>
    <font>
      <b/>
      <i/>
      <sz val="12"/>
      <color rgb="FFFF0000"/>
      <name val="Audi Type"/>
      <family val="2"/>
    </font>
    <font>
      <i/>
      <sz val="12"/>
      <color theme="1"/>
      <name val="Calibri"/>
      <family val="2"/>
      <scheme val="minor"/>
    </font>
    <font>
      <i/>
      <sz val="10"/>
      <color theme="1"/>
      <name val="Audi Type"/>
      <family val="2"/>
    </font>
  </fonts>
  <fills count="5">
    <fill>
      <patternFill patternType="none"/>
    </fill>
    <fill>
      <patternFill patternType="gray125"/>
    </fill>
    <fill>
      <patternFill patternType="solid">
        <fgColor rgb="FFFFC7CE"/>
      </patternFill>
    </fill>
    <fill>
      <patternFill patternType="solid">
        <fgColor indexed="45"/>
      </patternFill>
    </fill>
    <fill>
      <patternFill patternType="solid">
        <fgColor rgb="FFFFC000"/>
        <bgColor indexed="64"/>
      </patternFill>
    </fill>
  </fills>
  <borders count="12">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55">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cellStyleXfs>
  <cellXfs count="107">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9" fillId="0" borderId="0" xfId="0" applyFont="1" applyAlignment="1">
      <alignment horizontal="left" vertical="center" wrapText="1"/>
    </xf>
    <xf numFmtId="0" fontId="4" fillId="0" borderId="0" xfId="34" applyFont="1" applyAlignment="1">
      <alignment vertical="center"/>
    </xf>
    <xf numFmtId="0" fontId="9" fillId="0" borderId="0" xfId="0" applyFont="1" applyAlignment="1">
      <alignment vertical="center"/>
    </xf>
    <xf numFmtId="0" fontId="23" fillId="0" borderId="0" xfId="3" applyFont="1" applyAlignment="1">
      <alignment vertical="center"/>
    </xf>
    <xf numFmtId="0" fontId="24"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5" fillId="0" borderId="0" xfId="0"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center" vertical="center"/>
    </xf>
    <xf numFmtId="164" fontId="26" fillId="0" borderId="2" xfId="1" applyFont="1" applyBorder="1" applyAlignment="1">
      <alignment horizontal="center" vertical="center"/>
    </xf>
    <xf numFmtId="0" fontId="25" fillId="0" borderId="0" xfId="0" applyFont="1"/>
    <xf numFmtId="0" fontId="25" fillId="0" borderId="0" xfId="0" applyFont="1" applyAlignment="1">
      <alignment horizontal="right"/>
    </xf>
    <xf numFmtId="164" fontId="26" fillId="0" borderId="0" xfId="1" applyFont="1" applyBorder="1" applyAlignment="1">
      <alignment horizontal="center" vertical="center"/>
    </xf>
    <xf numFmtId="164" fontId="26"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16" fillId="0" borderId="0" xfId="1" applyFont="1" applyAlignment="1">
      <alignment horizontal="center"/>
    </xf>
    <xf numFmtId="0" fontId="18" fillId="0" borderId="0" xfId="0" applyFont="1" applyAlignment="1">
      <alignment horizontal="left" vertical="center"/>
    </xf>
    <xf numFmtId="0" fontId="15" fillId="0" borderId="0" xfId="0" applyFont="1" applyAlignment="1">
      <alignment horizontal="left" vertical="center"/>
    </xf>
    <xf numFmtId="0" fontId="9" fillId="0" borderId="0" xfId="0" applyFont="1" applyAlignment="1">
      <alignment horizontal="center"/>
    </xf>
    <xf numFmtId="0" fontId="23" fillId="0" borderId="0" xfId="3" applyFont="1" applyAlignment="1">
      <alignment horizontal="center" vertical="center"/>
    </xf>
    <xf numFmtId="0" fontId="7" fillId="0" borderId="0" xfId="3" applyFont="1" applyAlignment="1">
      <alignment horizontal="center" vertical="center"/>
    </xf>
    <xf numFmtId="164" fontId="9" fillId="0" borderId="0" xfId="1" applyFont="1" applyAlignment="1">
      <alignment horizontal="right" vertical="center"/>
    </xf>
    <xf numFmtId="164" fontId="4" fillId="0" borderId="0" xfId="1" applyFont="1" applyBorder="1" applyAlignment="1">
      <alignment horizontal="center" vertical="center"/>
    </xf>
    <xf numFmtId="0" fontId="27" fillId="0" borderId="0" xfId="0" applyFont="1" applyAlignment="1">
      <alignment horizontal="right"/>
    </xf>
    <xf numFmtId="0" fontId="28" fillId="0" borderId="0" xfId="0" applyFont="1" applyAlignment="1">
      <alignment horizontal="right" vertical="center"/>
    </xf>
    <xf numFmtId="0" fontId="9" fillId="0" borderId="0" xfId="0" applyFont="1" applyAlignment="1">
      <alignment vertical="top"/>
    </xf>
    <xf numFmtId="0" fontId="22" fillId="0" borderId="5" xfId="34" applyFont="1" applyBorder="1" applyAlignment="1">
      <alignment horizontal="left"/>
    </xf>
    <xf numFmtId="0" fontId="22" fillId="0" borderId="0" xfId="34" applyFont="1" applyAlignment="1">
      <alignment horizontal="left"/>
    </xf>
    <xf numFmtId="0" fontId="21" fillId="0" borderId="5" xfId="34" applyFont="1" applyBorder="1" applyAlignment="1">
      <alignment horizontal="left" vertical="center"/>
    </xf>
    <xf numFmtId="0" fontId="21" fillId="0" borderId="0" xfId="34" applyFont="1" applyAlignment="1">
      <alignment horizontal="left" vertical="center"/>
    </xf>
    <xf numFmtId="164" fontId="4" fillId="0" borderId="0" xfId="1" applyFont="1" applyAlignment="1">
      <alignment horizontal="center" vertical="center"/>
    </xf>
    <xf numFmtId="0" fontId="6" fillId="0" borderId="0" xfId="3" applyFont="1" applyAlignment="1">
      <alignment horizontal="left" vertical="center" wrapText="1"/>
    </xf>
    <xf numFmtId="0" fontId="29" fillId="0" borderId="0" xfId="0" applyFont="1"/>
    <xf numFmtId="0" fontId="30" fillId="4" borderId="6" xfId="0" applyFont="1" applyFill="1" applyBorder="1"/>
    <xf numFmtId="0" fontId="30" fillId="4" borderId="7" xfId="0" applyFont="1" applyFill="1" applyBorder="1"/>
    <xf numFmtId="0" fontId="30" fillId="4" borderId="8" xfId="0" applyFont="1" applyFill="1" applyBorder="1"/>
    <xf numFmtId="0" fontId="30" fillId="4" borderId="9" xfId="0" applyFont="1" applyFill="1" applyBorder="1"/>
    <xf numFmtId="0" fontId="30" fillId="4" borderId="10" xfId="0" applyFont="1" applyFill="1" applyBorder="1"/>
    <xf numFmtId="0" fontId="30" fillId="4" borderId="11" xfId="0" applyFont="1" applyFill="1" applyBorder="1"/>
    <xf numFmtId="164" fontId="31" fillId="0" borderId="0" xfId="1" applyFont="1" applyAlignment="1">
      <alignment vertical="center"/>
    </xf>
    <xf numFmtId="164" fontId="31" fillId="0" borderId="0" xfId="1" applyFont="1" applyAlignment="1">
      <alignment horizontal="right" vertical="center"/>
    </xf>
    <xf numFmtId="164" fontId="32" fillId="0" borderId="0" xfId="1" applyFont="1" applyAlignment="1">
      <alignment vertical="center"/>
    </xf>
    <xf numFmtId="164" fontId="33" fillId="0" borderId="0" xfId="1" applyFont="1" applyAlignment="1">
      <alignment horizontal="center"/>
    </xf>
    <xf numFmtId="164" fontId="33" fillId="0" borderId="1" xfId="1" applyFont="1" applyBorder="1" applyAlignment="1">
      <alignment horizontal="center" vertical="center"/>
    </xf>
    <xf numFmtId="164" fontId="27" fillId="0" borderId="0" xfId="1" applyFont="1" applyAlignment="1">
      <alignment vertical="center"/>
    </xf>
    <xf numFmtId="164" fontId="27" fillId="0" borderId="4" xfId="1" applyFont="1" applyBorder="1" applyAlignment="1">
      <alignment horizontal="center" vertical="center"/>
    </xf>
    <xf numFmtId="164" fontId="35" fillId="0" borderId="0" xfId="1" applyFont="1" applyAlignment="1">
      <alignment vertical="center"/>
    </xf>
    <xf numFmtId="164" fontId="36" fillId="0" borderId="0" xfId="1" applyFont="1" applyAlignment="1">
      <alignment vertical="center"/>
    </xf>
    <xf numFmtId="164" fontId="37" fillId="0" borderId="1" xfId="1" applyFont="1" applyBorder="1" applyAlignment="1">
      <alignment horizontal="center" vertical="center"/>
    </xf>
    <xf numFmtId="164" fontId="38" fillId="0" borderId="0" xfId="1" applyFont="1" applyAlignment="1">
      <alignment vertical="center"/>
    </xf>
    <xf numFmtId="164" fontId="39" fillId="0" borderId="4" xfId="1" applyFont="1" applyBorder="1" applyAlignment="1">
      <alignment horizontal="center" vertical="center"/>
    </xf>
    <xf numFmtId="0" fontId="40" fillId="0" borderId="0" xfId="0" applyFont="1"/>
    <xf numFmtId="0" fontId="41" fillId="0" borderId="0" xfId="0" applyFont="1"/>
    <xf numFmtId="164" fontId="36" fillId="0" borderId="0" xfId="1" applyFont="1" applyAlignment="1">
      <alignment horizontal="left" vertical="center"/>
    </xf>
    <xf numFmtId="164" fontId="39" fillId="0" borderId="0" xfId="1" applyFont="1" applyAlignment="1">
      <alignment vertical="center"/>
    </xf>
    <xf numFmtId="164" fontId="39" fillId="0" borderId="0" xfId="1" applyFont="1" applyBorder="1" applyAlignment="1">
      <alignment horizontal="center"/>
    </xf>
    <xf numFmtId="164" fontId="38" fillId="0" borderId="0" xfId="1" applyFont="1" applyAlignment="1"/>
    <xf numFmtId="164" fontId="39" fillId="0" borderId="2" xfId="1" applyFont="1" applyBorder="1" applyAlignment="1">
      <alignment horizontal="center" vertical="center"/>
    </xf>
    <xf numFmtId="164" fontId="39" fillId="0" borderId="0" xfId="1" applyFont="1" applyBorder="1" applyAlignment="1">
      <alignment horizontal="center" vertical="center"/>
    </xf>
  </cellXfs>
  <cellStyles count="155">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urrency" xfId="1" builtinId="4"/>
    <cellStyle name="Currency 10" xfId="50" xr:uid="{00000000-0005-0000-0000-00001F000000}"/>
    <cellStyle name="Currency 11" xfId="51" xr:uid="{00000000-0005-0000-0000-000020000000}"/>
    <cellStyle name="Currency 12" xfId="52" xr:uid="{00000000-0005-0000-0000-000021000000}"/>
    <cellStyle name="Currency 13" xfId="49" xr:uid="{00000000-0005-0000-0000-000022000000}"/>
    <cellStyle name="Currency 2" xfId="4" xr:uid="{00000000-0005-0000-0000-000023000000}"/>
    <cellStyle name="Currency 2 2" xfId="18" xr:uid="{00000000-0005-0000-0000-000024000000}"/>
    <cellStyle name="Currency 2 2 2" xfId="55" xr:uid="{00000000-0005-0000-0000-000025000000}"/>
    <cellStyle name="Currency 2 2 3" xfId="56" xr:uid="{00000000-0005-0000-0000-000026000000}"/>
    <cellStyle name="Currency 2 2 4" xfId="54" xr:uid="{00000000-0005-0000-0000-000027000000}"/>
    <cellStyle name="Currency 2 2 5" xfId="32" xr:uid="{00000000-0005-0000-0000-000028000000}"/>
    <cellStyle name="Currency 2 2 6" xfId="135" xr:uid="{00000000-0005-0000-0000-000029000000}"/>
    <cellStyle name="Currency 2 3" xfId="16" xr:uid="{00000000-0005-0000-0000-00002A000000}"/>
    <cellStyle name="Currency 2 3 2" xfId="57" xr:uid="{00000000-0005-0000-0000-00002B000000}"/>
    <cellStyle name="Currency 2 3 3" xfId="27" xr:uid="{00000000-0005-0000-0000-00002C000000}"/>
    <cellStyle name="Currency 2 3 4" xfId="136" xr:uid="{00000000-0005-0000-0000-00002D000000}"/>
    <cellStyle name="Currency 2 4" xfId="14" xr:uid="{00000000-0005-0000-0000-00002E000000}"/>
    <cellStyle name="Currency 2 4 2" xfId="58" xr:uid="{00000000-0005-0000-0000-00002F000000}"/>
    <cellStyle name="Currency 2 4 3" xfId="134" xr:uid="{00000000-0005-0000-0000-000030000000}"/>
    <cellStyle name="Currency 2 5" xfId="12" xr:uid="{00000000-0005-0000-0000-000031000000}"/>
    <cellStyle name="Currency 2 5 2" xfId="53" xr:uid="{00000000-0005-0000-0000-000032000000}"/>
    <cellStyle name="Currency 2 5 3" xfId="121" xr:uid="{00000000-0005-0000-0000-000033000000}"/>
    <cellStyle name="Currency 2 6" xfId="21" xr:uid="{00000000-0005-0000-0000-000034000000}"/>
    <cellStyle name="Currency 2 7" xfId="19" xr:uid="{00000000-0005-0000-0000-000035000000}"/>
    <cellStyle name="Currency 2 8" xfId="10" xr:uid="{00000000-0005-0000-0000-000036000000}"/>
    <cellStyle name="Currency 2 9" xfId="119" xr:uid="{00000000-0005-0000-0000-000037000000}"/>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3" xfId="140" xr:uid="{00000000-0005-0000-0000-00003F000000}"/>
    <cellStyle name="Currency 3 2 2 2 3" xfId="65" xr:uid="{00000000-0005-0000-0000-000040000000}"/>
    <cellStyle name="Currency 3 2 2 2 4" xfId="66" xr:uid="{00000000-0005-0000-0000-000041000000}"/>
    <cellStyle name="Currency 3 2 2 2 5" xfId="62" xr:uid="{00000000-0005-0000-0000-000042000000}"/>
    <cellStyle name="Currency 3 2 2 2 6" xfId="28" xr:uid="{00000000-0005-0000-0000-000043000000}"/>
    <cellStyle name="Currency 3 2 2 2 7" xfId="139" xr:uid="{00000000-0005-0000-0000-000044000000}"/>
    <cellStyle name="Currency 3 2 2 3" xfId="15" xr:uid="{00000000-0005-0000-0000-000045000000}"/>
    <cellStyle name="Currency 3 2 2 3 2" xfId="68" xr:uid="{00000000-0005-0000-0000-000046000000}"/>
    <cellStyle name="Currency 3 2 2 3 3" xfId="67" xr:uid="{00000000-0005-0000-0000-000047000000}"/>
    <cellStyle name="Currency 3 2 2 3 4" xfId="141" xr:uid="{00000000-0005-0000-0000-000048000000}"/>
    <cellStyle name="Currency 3 2 2 4" xfId="13" xr:uid="{00000000-0005-0000-0000-000049000000}"/>
    <cellStyle name="Currency 3 2 2 4 2" xfId="69" xr:uid="{00000000-0005-0000-0000-00004A000000}"/>
    <cellStyle name="Currency 3 2 2 4 3" xfId="122" xr:uid="{00000000-0005-0000-0000-00004B000000}"/>
    <cellStyle name="Currency 3 2 2 5" xfId="22" xr:uid="{00000000-0005-0000-0000-00004C000000}"/>
    <cellStyle name="Currency 3 2 2 5 2" xfId="115" xr:uid="{00000000-0005-0000-0000-00004D000000}"/>
    <cellStyle name="Currency 3 2 2 6" xfId="20" xr:uid="{00000000-0005-0000-0000-00004E000000}"/>
    <cellStyle name="Currency 3 2 2 7" xfId="11" xr:uid="{00000000-0005-0000-0000-00004F000000}"/>
    <cellStyle name="Currency 3 2 2 8" xfId="120" xr:uid="{00000000-0005-0000-0000-000050000000}"/>
    <cellStyle name="Currency 3 2 3" xfId="70" xr:uid="{00000000-0005-0000-0000-000051000000}"/>
    <cellStyle name="Currency 3 2 3 2" xfId="71" xr:uid="{00000000-0005-0000-0000-000052000000}"/>
    <cellStyle name="Currency 3 2 3 3" xfId="72" xr:uid="{00000000-0005-0000-0000-000053000000}"/>
    <cellStyle name="Currency 3 2 3 4" xfId="142" xr:uid="{00000000-0005-0000-0000-000054000000}"/>
    <cellStyle name="Currency 3 2 4" xfId="73" xr:uid="{00000000-0005-0000-0000-000055000000}"/>
    <cellStyle name="Currency 3 2 4 2" xfId="143" xr:uid="{00000000-0005-0000-0000-000056000000}"/>
    <cellStyle name="Currency 3 2 5" xfId="74" xr:uid="{00000000-0005-0000-0000-000057000000}"/>
    <cellStyle name="Currency 3 2 6" xfId="75" xr:uid="{00000000-0005-0000-0000-000058000000}"/>
    <cellStyle name="Currency 3 2 7" xfId="138" xr:uid="{00000000-0005-0000-0000-000059000000}"/>
    <cellStyle name="Currency 3 3" xfId="76" xr:uid="{00000000-0005-0000-0000-00005A000000}"/>
    <cellStyle name="Currency 3 3 2" xfId="77" xr:uid="{00000000-0005-0000-0000-00005B000000}"/>
    <cellStyle name="Currency 3 3 3" xfId="144" xr:uid="{00000000-0005-0000-0000-00005C000000}"/>
    <cellStyle name="Currency 3 4" xfId="78" xr:uid="{00000000-0005-0000-0000-00005D000000}"/>
    <cellStyle name="Currency 3 5" xfId="137" xr:uid="{00000000-0005-0000-0000-00005E000000}"/>
    <cellStyle name="Currency 4" xfId="79" xr:uid="{00000000-0005-0000-0000-00005F000000}"/>
    <cellStyle name="Currency 4 2" xfId="80" xr:uid="{00000000-0005-0000-0000-000060000000}"/>
    <cellStyle name="Currency 4 2 2" xfId="81" xr:uid="{00000000-0005-0000-0000-000061000000}"/>
    <cellStyle name="Currency 4 2 2 2" xfId="82" xr:uid="{00000000-0005-0000-0000-000062000000}"/>
    <cellStyle name="Currency 4 2 2 3" xfId="83" xr:uid="{00000000-0005-0000-0000-000063000000}"/>
    <cellStyle name="Currency 4 2 2 4" xfId="146" xr:uid="{00000000-0005-0000-0000-000064000000}"/>
    <cellStyle name="Currency 4 2 3" xfId="84" xr:uid="{00000000-0005-0000-0000-000065000000}"/>
    <cellStyle name="Currency 4 2 3 2" xfId="147" xr:uid="{00000000-0005-0000-0000-000066000000}"/>
    <cellStyle name="Currency 4 2 4" xfId="85" xr:uid="{00000000-0005-0000-0000-000067000000}"/>
    <cellStyle name="Currency 4 2 5" xfId="145" xr:uid="{00000000-0005-0000-0000-000068000000}"/>
    <cellStyle name="Currency 4 3" xfId="86" xr:uid="{00000000-0005-0000-0000-000069000000}"/>
    <cellStyle name="Currency 4 4" xfId="87" xr:uid="{00000000-0005-0000-0000-00006A000000}"/>
    <cellStyle name="Currency 4_PA5412012 - SCP 2112 C - Q5 2.0T FSI QU - FRONT_REAR (MSIG-SGX)" xfId="88" xr:uid="{00000000-0005-0000-0000-00006B000000}"/>
    <cellStyle name="Currency 5" xfId="89" xr:uid="{00000000-0005-0000-0000-00006C000000}"/>
    <cellStyle name="Currency 5 2" xfId="90" xr:uid="{00000000-0005-0000-0000-00006D000000}"/>
    <cellStyle name="Currency 5 2 2" xfId="91" xr:uid="{00000000-0005-0000-0000-00006E000000}"/>
    <cellStyle name="Currency 5 2 2 2" xfId="150" xr:uid="{00000000-0005-0000-0000-00006F000000}"/>
    <cellStyle name="Currency 5 2 3" xfId="92" xr:uid="{00000000-0005-0000-0000-000070000000}"/>
    <cellStyle name="Currency 5 2 4" xfId="93" xr:uid="{00000000-0005-0000-0000-000071000000}"/>
    <cellStyle name="Currency 5 2 5" xfId="149" xr:uid="{00000000-0005-0000-0000-000072000000}"/>
    <cellStyle name="Currency 5 3" xfId="94" xr:uid="{00000000-0005-0000-0000-000073000000}"/>
    <cellStyle name="Currency 5 3 2" xfId="151" xr:uid="{00000000-0005-0000-0000-000074000000}"/>
    <cellStyle name="Currency 5 4" xfId="95" xr:uid="{00000000-0005-0000-0000-000075000000}"/>
    <cellStyle name="Currency 5 5" xfId="148" xr:uid="{00000000-0005-0000-0000-000076000000}"/>
    <cellStyle name="Currency 6" xfId="96" xr:uid="{00000000-0005-0000-0000-000077000000}"/>
    <cellStyle name="Currency 6 2" xfId="97" xr:uid="{00000000-0005-0000-0000-000078000000}"/>
    <cellStyle name="Currency 6 2 2" xfId="98" xr:uid="{00000000-0005-0000-0000-000079000000}"/>
    <cellStyle name="Currency 6 3" xfId="99" xr:uid="{00000000-0005-0000-0000-00007A000000}"/>
    <cellStyle name="Currency 6 4" xfId="100" xr:uid="{00000000-0005-0000-0000-00007B000000}"/>
    <cellStyle name="Currency 6 5" xfId="152" xr:uid="{00000000-0005-0000-0000-00007C000000}"/>
    <cellStyle name="Currency 7" xfId="101" xr:uid="{00000000-0005-0000-0000-00007D000000}"/>
    <cellStyle name="Currency 7 2" xfId="102" xr:uid="{00000000-0005-0000-0000-00007E000000}"/>
    <cellStyle name="Currency 7 3" xfId="103" xr:uid="{00000000-0005-0000-0000-00007F000000}"/>
    <cellStyle name="Currency 7 4" xfId="153" xr:uid="{00000000-0005-0000-0000-000080000000}"/>
    <cellStyle name="Currency 8" xfId="104" xr:uid="{00000000-0005-0000-0000-000081000000}"/>
    <cellStyle name="Currency 8 2" xfId="105" xr:uid="{00000000-0005-0000-0000-000082000000}"/>
    <cellStyle name="Currency 8 3" xfId="133" xr:uid="{00000000-0005-0000-0000-000083000000}"/>
    <cellStyle name="Currency 9" xfId="106" xr:uid="{00000000-0005-0000-0000-000084000000}"/>
    <cellStyle name="Normal" xfId="0" builtinId="0"/>
    <cellStyle name="Normal 2" xfId="3" xr:uid="{00000000-0005-0000-0000-000086000000}"/>
    <cellStyle name="Normal 2 2" xfId="33" xr:uid="{00000000-0005-0000-0000-000087000000}"/>
    <cellStyle name="Normal 2 2 2" xfId="34" xr:uid="{00000000-0005-0000-0000-000088000000}"/>
    <cellStyle name="Normal 2 2 2 2" xfId="7" xr:uid="{00000000-0005-0000-0000-000089000000}"/>
    <cellStyle name="Normal 2 2 2 3" xfId="116" xr:uid="{00000000-0005-0000-0000-00008A000000}"/>
    <cellStyle name="Normal 2 3" xfId="154" xr:uid="{00000000-0005-0000-0000-00008B000000}"/>
    <cellStyle name="Normal 2_PA0332013 - SKH 6302 S_SGS 838 S - TTSR 2.0T FSI - FRONT (MSIG-OD)" xfId="107" xr:uid="{00000000-0005-0000-0000-00008C000000}"/>
    <cellStyle name="Normal 3" xfId="9" xr:uid="{00000000-0005-0000-0000-00008D000000}"/>
    <cellStyle name="Normal 3 2" xfId="108" xr:uid="{00000000-0005-0000-0000-00008E000000}"/>
    <cellStyle name="Normal 3 2 2" xfId="109" xr:uid="{00000000-0005-0000-0000-00008F000000}"/>
    <cellStyle name="Normal 3_PA2832013 - SJU 4838 U - A4 1.8T FSI MU - FRONT (AVIVA)" xfId="110" xr:uid="{00000000-0005-0000-0000-000090000000}"/>
    <cellStyle name="Normal 4" xfId="111" xr:uid="{00000000-0005-0000-0000-000091000000}"/>
    <cellStyle name="Normal 4 2" xfId="112" xr:uid="{00000000-0005-0000-0000-000092000000}"/>
    <cellStyle name="Normal 4 2 2" xfId="6" xr:uid="{00000000-0005-0000-0000-000093000000}"/>
    <cellStyle name="Normal 4 3" xfId="113" xr:uid="{00000000-0005-0000-0000-000094000000}"/>
    <cellStyle name="Normal 5" xfId="8" xr:uid="{00000000-0005-0000-0000-000095000000}"/>
    <cellStyle name="Normal 5 4" xfId="117" xr:uid="{00000000-0005-0000-0000-000096000000}"/>
    <cellStyle name="Normal 6" xfId="114" xr:uid="{00000000-0005-0000-0000-000097000000}"/>
    <cellStyle name="Normal 6 2" xfId="123" xr:uid="{00000000-0005-0000-0000-000098000000}"/>
    <cellStyle name="Normal 7" xfId="30" xr:uid="{00000000-0005-0000-0000-000099000000}"/>
    <cellStyle name="Normal 7 2" xfId="118"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34075"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217512" cy="273175"/>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57925" y="9525"/>
          <a:ext cx="780141" cy="2731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217512" cy="273175"/>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57925" y="9525"/>
          <a:ext cx="780141" cy="2731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6"/>
  <sheetViews>
    <sheetView tabSelected="1" topLeftCell="A17" zoomScaleNormal="100" workbookViewId="0">
      <selection activeCell="D22" sqref="D22:E24"/>
    </sheetView>
  </sheetViews>
  <sheetFormatPr defaultColWidth="14.6640625" defaultRowHeight="13.2"/>
  <cols>
    <col min="1" max="1" width="25.6640625" style="9" customWidth="1"/>
    <col min="2" max="2" width="5.6640625" style="66" customWidth="1"/>
    <col min="3" max="3" width="21.88671875" style="9" customWidth="1"/>
    <col min="4" max="4" width="19.33203125" style="9" customWidth="1"/>
    <col min="5" max="16384" width="14.6640625" style="9"/>
  </cols>
  <sheetData>
    <row r="1" spans="1:5">
      <c r="C1" s="10"/>
      <c r="D1" s="11"/>
    </row>
    <row r="2" spans="1:5">
      <c r="C2" s="10"/>
      <c r="D2" s="11"/>
    </row>
    <row r="3" spans="1:5">
      <c r="C3" s="10"/>
      <c r="D3" s="11"/>
    </row>
    <row r="4" spans="1:5" s="2" customFormat="1" ht="13.5" customHeight="1">
      <c r="A4" s="49" t="s">
        <v>4</v>
      </c>
      <c r="B4" s="67"/>
      <c r="E4" s="12"/>
    </row>
    <row r="5" spans="1:5" s="2" customFormat="1" ht="12" customHeight="1">
      <c r="A5" s="49" t="s">
        <v>15</v>
      </c>
      <c r="B5" s="67"/>
    </row>
    <row r="6" spans="1:5" s="2" customFormat="1" ht="13.5" customHeight="1">
      <c r="A6" s="50" t="s">
        <v>5</v>
      </c>
      <c r="B6" s="67"/>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6</v>
      </c>
      <c r="B10" s="15" t="s">
        <v>0</v>
      </c>
      <c r="C10" s="1" t="s">
        <v>7</v>
      </c>
    </row>
    <row r="11" spans="1:5" s="2" customFormat="1" ht="15.6" customHeight="1">
      <c r="A11" s="13" t="s">
        <v>8</v>
      </c>
      <c r="B11" s="15" t="s">
        <v>0</v>
      </c>
      <c r="C11" s="1" t="s">
        <v>12</v>
      </c>
    </row>
    <row r="12" spans="1:5" s="2" customFormat="1" ht="15.6" customHeight="1">
      <c r="A12" s="13" t="s">
        <v>9</v>
      </c>
      <c r="B12" s="15" t="s">
        <v>0</v>
      </c>
      <c r="C12" s="3" t="s">
        <v>13</v>
      </c>
    </row>
    <row r="13" spans="1:5" s="2" customFormat="1" ht="15.6" customHeight="1">
      <c r="A13" s="13" t="s">
        <v>10</v>
      </c>
      <c r="B13" s="15" t="s">
        <v>0</v>
      </c>
      <c r="C13" s="3" t="s">
        <v>14</v>
      </c>
    </row>
    <row r="14" spans="1:5" s="2" customFormat="1" ht="15.6" customHeight="1">
      <c r="A14" s="13" t="s">
        <v>11</v>
      </c>
      <c r="B14" s="15" t="s">
        <v>0</v>
      </c>
      <c r="C14" s="1" t="s">
        <v>81</v>
      </c>
    </row>
    <row r="15" spans="1:5" s="2" customFormat="1" ht="15.6" customHeight="1">
      <c r="A15" s="13" t="s">
        <v>3</v>
      </c>
      <c r="B15" s="15" t="s">
        <v>0</v>
      </c>
      <c r="C15" s="4">
        <v>44851</v>
      </c>
    </row>
    <row r="16" spans="1:5" s="2" customFormat="1" ht="15.6" customHeight="1">
      <c r="A16" s="13" t="s">
        <v>1</v>
      </c>
      <c r="B16" s="15" t="s">
        <v>0</v>
      </c>
      <c r="C16" s="7">
        <v>46323</v>
      </c>
    </row>
    <row r="17" spans="1:5" s="2" customFormat="1" ht="14.1" customHeight="1">
      <c r="A17" s="1"/>
      <c r="B17" s="68"/>
    </row>
    <row r="18" spans="1:5" s="2" customFormat="1" ht="19.5" customHeight="1">
      <c r="A18" s="13" t="s">
        <v>82</v>
      </c>
      <c r="B18" s="20"/>
    </row>
    <row r="19" spans="1:5" s="2" customFormat="1" ht="19.5" customHeight="1">
      <c r="A19" s="13" t="s">
        <v>160</v>
      </c>
      <c r="B19" s="20"/>
    </row>
    <row r="20" spans="1:5" s="2" customFormat="1" ht="19.5" customHeight="1">
      <c r="A20" s="13"/>
      <c r="B20" s="15"/>
    </row>
    <row r="21" spans="1:5" s="2" customFormat="1" ht="15.75" customHeight="1" thickBot="1">
      <c r="A21" s="13" t="s">
        <v>66</v>
      </c>
      <c r="B21" s="15"/>
      <c r="C21" s="6"/>
      <c r="D21"/>
      <c r="E21"/>
    </row>
    <row r="22" spans="1:5" s="17" customFormat="1" ht="18.75" customHeight="1">
      <c r="A22" s="1" t="s">
        <v>67</v>
      </c>
      <c r="B22" s="16"/>
      <c r="C22" s="16"/>
      <c r="D22" s="81" t="s">
        <v>169</v>
      </c>
      <c r="E22" s="82"/>
    </row>
    <row r="23" spans="1:5" s="17" customFormat="1" ht="14.1" customHeight="1">
      <c r="A23" s="1" t="s">
        <v>68</v>
      </c>
      <c r="D23" s="83" t="s">
        <v>170</v>
      </c>
      <c r="E23" s="84"/>
    </row>
    <row r="24" spans="1:5" s="17" customFormat="1" ht="15.6" customHeight="1" thickBot="1">
      <c r="A24" s="1" t="s">
        <v>69</v>
      </c>
      <c r="D24" s="85" t="s">
        <v>171</v>
      </c>
      <c r="E24" s="86"/>
    </row>
    <row r="25" spans="1:5" s="17" customFormat="1" ht="15.6" customHeight="1">
      <c r="A25" s="76" t="s">
        <v>70</v>
      </c>
      <c r="B25" s="77"/>
      <c r="C25" s="77"/>
      <c r="D25"/>
      <c r="E25"/>
    </row>
    <row r="26" spans="1:5" s="17" customFormat="1" ht="15.6" customHeight="1">
      <c r="A26" s="74" t="s">
        <v>58</v>
      </c>
      <c r="B26" s="75"/>
      <c r="C26" s="75"/>
      <c r="D26"/>
      <c r="E26"/>
    </row>
    <row r="27" spans="1:5" s="2" customFormat="1" ht="14.1" customHeight="1">
      <c r="A27" s="47"/>
      <c r="B27" s="68"/>
    </row>
    <row r="28" spans="1:5" s="2" customFormat="1" ht="14.1" customHeight="1">
      <c r="A28" s="18"/>
      <c r="B28" s="68"/>
      <c r="C28" s="1"/>
    </row>
    <row r="29" spans="1:5" s="2" customFormat="1" ht="15.6" customHeight="1">
      <c r="A29" s="13" t="s">
        <v>16</v>
      </c>
      <c r="B29" s="15" t="s">
        <v>0</v>
      </c>
      <c r="C29" s="1" t="s">
        <v>83</v>
      </c>
    </row>
    <row r="30" spans="1:5" s="2" customFormat="1" ht="15.6" customHeight="1">
      <c r="A30" s="13" t="s">
        <v>17</v>
      </c>
      <c r="B30" s="15" t="s">
        <v>0</v>
      </c>
      <c r="C30" s="1" t="s">
        <v>84</v>
      </c>
    </row>
    <row r="31" spans="1:5" s="2" customFormat="1" ht="15.6" customHeight="1">
      <c r="A31" s="13"/>
      <c r="B31" s="15"/>
      <c r="C31" s="1" t="s">
        <v>161</v>
      </c>
    </row>
    <row r="32" spans="1:5" s="2" customFormat="1" ht="15.6" customHeight="1">
      <c r="A32" s="13"/>
      <c r="B32" s="15"/>
      <c r="C32" s="1" t="s">
        <v>85</v>
      </c>
    </row>
    <row r="33" spans="1:3" s="2" customFormat="1" ht="15.6" customHeight="1">
      <c r="A33" s="13"/>
      <c r="B33" s="15"/>
    </row>
    <row r="34" spans="1:3" s="2" customFormat="1" ht="15.6" customHeight="1">
      <c r="A34" s="13" t="s">
        <v>18</v>
      </c>
      <c r="B34" s="15" t="s">
        <v>0</v>
      </c>
      <c r="C34" s="1" t="s">
        <v>86</v>
      </c>
    </row>
    <row r="35" spans="1:3" s="2" customFormat="1" ht="15.6" customHeight="1">
      <c r="A35" s="13" t="s">
        <v>19</v>
      </c>
      <c r="B35" s="15" t="s">
        <v>0</v>
      </c>
      <c r="C35" s="1" t="s">
        <v>71</v>
      </c>
    </row>
    <row r="36" spans="1:3" s="2" customFormat="1">
      <c r="A36" s="13" t="s">
        <v>20</v>
      </c>
      <c r="B36" s="15" t="s">
        <v>0</v>
      </c>
      <c r="C36" s="7" t="s">
        <v>87</v>
      </c>
    </row>
    <row r="37" spans="1:3" s="2" customFormat="1" ht="21.75" customHeight="1">
      <c r="A37" s="13" t="s">
        <v>21</v>
      </c>
      <c r="B37" s="15" t="s">
        <v>0</v>
      </c>
      <c r="C37" s="13" t="s">
        <v>88</v>
      </c>
    </row>
    <row r="38" spans="1:3" s="2" customFormat="1">
      <c r="A38" s="13" t="s">
        <v>22</v>
      </c>
      <c r="B38" s="15" t="s">
        <v>0</v>
      </c>
      <c r="C38" s="1" t="s">
        <v>89</v>
      </c>
    </row>
    <row r="39" spans="1:3" s="2" customFormat="1" ht="15.6" customHeight="1">
      <c r="A39" s="21" t="s">
        <v>23</v>
      </c>
      <c r="B39" s="22" t="s">
        <v>0</v>
      </c>
      <c r="C39" s="8">
        <v>44070</v>
      </c>
    </row>
    <row r="40" spans="1:3" s="2" customFormat="1" ht="15.6" customHeight="1">
      <c r="A40" s="13" t="s">
        <v>24</v>
      </c>
      <c r="B40" s="15" t="s">
        <v>0</v>
      </c>
      <c r="C40" s="7" t="s">
        <v>90</v>
      </c>
    </row>
    <row r="41" spans="1:3" s="2" customFormat="1" ht="15.6" customHeight="1">
      <c r="A41" s="13" t="s">
        <v>25</v>
      </c>
      <c r="B41" s="15" t="s">
        <v>0</v>
      </c>
      <c r="C41" s="7" t="s">
        <v>91</v>
      </c>
    </row>
    <row r="42" spans="1:3" s="2" customFormat="1" ht="15.6" customHeight="1">
      <c r="A42" s="13" t="s">
        <v>26</v>
      </c>
      <c r="B42" s="15" t="s">
        <v>0</v>
      </c>
      <c r="C42" s="7" t="s">
        <v>2</v>
      </c>
    </row>
    <row r="43" spans="1:3" s="2" customFormat="1" ht="15.6" customHeight="1">
      <c r="A43" s="13" t="s">
        <v>27</v>
      </c>
      <c r="B43" s="15" t="s">
        <v>0</v>
      </c>
      <c r="C43" s="4" t="s">
        <v>2</v>
      </c>
    </row>
    <row r="44" spans="1:3" s="2" customFormat="1" ht="15.6" customHeight="1">
      <c r="A44" s="13" t="s">
        <v>28</v>
      </c>
      <c r="B44" s="15" t="s">
        <v>0</v>
      </c>
      <c r="C44" s="1" t="s">
        <v>31</v>
      </c>
    </row>
    <row r="45" spans="1:3" s="2" customFormat="1" ht="15.6" customHeight="1">
      <c r="A45" s="13" t="s">
        <v>29</v>
      </c>
      <c r="B45" s="15" t="s">
        <v>0</v>
      </c>
      <c r="C45" s="4">
        <v>44848</v>
      </c>
    </row>
    <row r="46" spans="1:3" s="2" customFormat="1" ht="15.6" customHeight="1">
      <c r="A46" s="13" t="s">
        <v>30</v>
      </c>
      <c r="B46" s="15" t="s">
        <v>0</v>
      </c>
      <c r="C46" s="4" t="s">
        <v>92</v>
      </c>
    </row>
  </sheetData>
  <mergeCells count="2">
    <mergeCell ref="A26:C26"/>
    <mergeCell ref="A25:C25"/>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6"/>
  <sheetViews>
    <sheetView topLeftCell="A18" zoomScaleNormal="100" zoomScaleSheetLayoutView="115" workbookViewId="0">
      <selection activeCell="E18" sqref="E1:E1048576"/>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87"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88"/>
    </row>
    <row r="5" spans="1:5" s="2" customFormat="1" ht="10.5" customHeight="1">
      <c r="A5" s="23" t="s">
        <v>15</v>
      </c>
      <c r="B5" s="1"/>
      <c r="D5" s="29"/>
      <c r="E5" s="87"/>
    </row>
    <row r="6" spans="1:5" s="2" customFormat="1" ht="13.5" customHeight="1">
      <c r="A6" s="24" t="s">
        <v>5</v>
      </c>
      <c r="B6" s="1"/>
      <c r="D6" s="29"/>
      <c r="E6" s="87"/>
    </row>
    <row r="7" spans="1:5" s="2" customFormat="1" ht="15" customHeight="1">
      <c r="A7" s="1"/>
      <c r="B7" s="1"/>
      <c r="D7" s="29"/>
      <c r="E7" s="87"/>
    </row>
    <row r="8" spans="1:5" s="25" customFormat="1" ht="15.6">
      <c r="A8" s="45" t="s">
        <v>97</v>
      </c>
      <c r="D8" s="30"/>
      <c r="E8" s="89"/>
    </row>
    <row r="10" spans="1:5" ht="23.1" customHeight="1">
      <c r="D10" s="63" t="s">
        <v>34</v>
      </c>
      <c r="E10" s="90" t="s">
        <v>36</v>
      </c>
    </row>
    <row r="11" spans="1:5" ht="23.1" customHeight="1">
      <c r="A11" s="51" t="s">
        <v>32</v>
      </c>
      <c r="B11" s="51" t="s">
        <v>33</v>
      </c>
      <c r="C11" s="51"/>
      <c r="D11" s="31" t="s">
        <v>35</v>
      </c>
      <c r="E11" s="91" t="s">
        <v>37</v>
      </c>
    </row>
    <row r="13" spans="1:5" ht="52.8">
      <c r="A13" s="26">
        <v>1</v>
      </c>
      <c r="B13" s="46" t="s">
        <v>93</v>
      </c>
      <c r="C13" s="26" t="s">
        <v>32</v>
      </c>
      <c r="D13" s="27">
        <v>480</v>
      </c>
      <c r="E13" s="92">
        <v>480</v>
      </c>
    </row>
    <row r="14" spans="1:5" ht="15.6">
      <c r="B14" s="32"/>
      <c r="E14" s="92"/>
    </row>
    <row r="15" spans="1:5" ht="26.4">
      <c r="A15" s="26">
        <v>2</v>
      </c>
      <c r="B15" s="46" t="s">
        <v>94</v>
      </c>
      <c r="C15" s="26" t="s">
        <v>32</v>
      </c>
      <c r="D15" s="27">
        <v>350</v>
      </c>
      <c r="E15" s="92">
        <v>250</v>
      </c>
    </row>
    <row r="16" spans="1:5" ht="15.6">
      <c r="B16" s="32"/>
      <c r="E16" s="92"/>
    </row>
    <row r="17" spans="1:5" ht="66">
      <c r="A17" s="26">
        <v>3</v>
      </c>
      <c r="B17" s="46" t="s">
        <v>95</v>
      </c>
      <c r="C17" s="26" t="s">
        <v>65</v>
      </c>
      <c r="D17" s="27">
        <v>1400</v>
      </c>
      <c r="E17" s="92">
        <v>1400</v>
      </c>
    </row>
    <row r="18" spans="1:5" ht="15.6">
      <c r="B18" s="32"/>
      <c r="E18" s="92"/>
    </row>
    <row r="19" spans="1:5" ht="15.6">
      <c r="A19" s="26">
        <v>4</v>
      </c>
      <c r="B19" s="46" t="s">
        <v>162</v>
      </c>
      <c r="C19" s="26" t="s">
        <v>32</v>
      </c>
      <c r="D19" s="27">
        <v>280</v>
      </c>
      <c r="E19" s="92"/>
    </row>
    <row r="20" spans="1:5" ht="15.6">
      <c r="A20" s="26"/>
      <c r="B20" s="46"/>
      <c r="C20" s="26"/>
      <c r="E20" s="92"/>
    </row>
    <row r="21" spans="1:5" ht="39.6">
      <c r="A21" s="26">
        <v>5</v>
      </c>
      <c r="B21" s="46" t="s">
        <v>96</v>
      </c>
      <c r="C21" s="26" t="s">
        <v>32</v>
      </c>
      <c r="D21" s="27">
        <v>280</v>
      </c>
      <c r="E21" s="92">
        <v>280</v>
      </c>
    </row>
    <row r="22" spans="1:5">
      <c r="A22" s="26"/>
      <c r="B22" s="46"/>
      <c r="C22" s="26"/>
    </row>
    <row r="23" spans="1:5" ht="23.1" customHeight="1" thickBot="1">
      <c r="A23" s="26"/>
      <c r="B23" s="54" t="s">
        <v>38</v>
      </c>
      <c r="C23" s="34" t="s">
        <v>0</v>
      </c>
      <c r="D23" s="39">
        <f>SUM(D13:D22)</f>
        <v>2790</v>
      </c>
      <c r="E23" s="93">
        <f>SUM(E13:E22)</f>
        <v>2410</v>
      </c>
    </row>
    <row r="24" spans="1:5" ht="13.8" thickTop="1">
      <c r="B24" s="32"/>
      <c r="D24" s="33"/>
    </row>
    <row r="25" spans="1:5">
      <c r="B25" s="32"/>
    </row>
    <row r="26" spans="1:5">
      <c r="B26" s="32"/>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2"/>
  <sheetViews>
    <sheetView topLeftCell="A16" zoomScaleNormal="100" zoomScaleSheetLayoutView="115" workbookViewId="0">
      <selection activeCell="E16" sqref="E1:E1048576"/>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87"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88"/>
    </row>
    <row r="5" spans="1:5" s="2" customFormat="1" ht="10.5" customHeight="1">
      <c r="A5" s="23" t="s">
        <v>15</v>
      </c>
      <c r="B5" s="1"/>
      <c r="D5" s="29"/>
      <c r="E5" s="87"/>
    </row>
    <row r="6" spans="1:5" s="2" customFormat="1" ht="13.5" customHeight="1">
      <c r="A6" s="24" t="s">
        <v>5</v>
      </c>
      <c r="B6" s="1"/>
      <c r="D6" s="29"/>
      <c r="E6" s="87"/>
    </row>
    <row r="7" spans="1:5" s="2" customFormat="1" ht="15" customHeight="1">
      <c r="A7" s="1"/>
      <c r="B7" s="1"/>
      <c r="D7" s="29"/>
      <c r="E7" s="87"/>
    </row>
    <row r="8" spans="1:5" s="25" customFormat="1" ht="15.6">
      <c r="A8" s="45" t="s">
        <v>98</v>
      </c>
      <c r="D8" s="30"/>
      <c r="E8" s="89"/>
    </row>
    <row r="10" spans="1:5" ht="23.1" customHeight="1">
      <c r="D10" s="63" t="s">
        <v>34</v>
      </c>
      <c r="E10" s="90" t="s">
        <v>36</v>
      </c>
    </row>
    <row r="11" spans="1:5" ht="23.1" customHeight="1">
      <c r="A11" s="51" t="s">
        <v>32</v>
      </c>
      <c r="B11" s="51" t="s">
        <v>33</v>
      </c>
      <c r="C11" s="51"/>
      <c r="D11" s="31" t="s">
        <v>35</v>
      </c>
      <c r="E11" s="91" t="s">
        <v>37</v>
      </c>
    </row>
    <row r="12" spans="1:5" ht="15.6">
      <c r="B12" s="71" t="s">
        <v>167</v>
      </c>
      <c r="E12" s="92">
        <v>1010</v>
      </c>
    </row>
    <row r="13" spans="1:5" ht="79.2">
      <c r="A13" s="26">
        <v>6</v>
      </c>
      <c r="B13" s="46" t="s">
        <v>172</v>
      </c>
      <c r="C13" s="26"/>
      <c r="D13" s="27">
        <v>4900</v>
      </c>
      <c r="E13" s="92">
        <v>3000</v>
      </c>
    </row>
    <row r="14" spans="1:5" ht="15.6">
      <c r="B14" s="32"/>
      <c r="E14" s="92"/>
    </row>
    <row r="15" spans="1:5" ht="26.4">
      <c r="A15" s="26">
        <v>7</v>
      </c>
      <c r="B15" s="46" t="s">
        <v>99</v>
      </c>
      <c r="C15" s="26"/>
      <c r="D15" s="27">
        <v>3700</v>
      </c>
      <c r="E15" s="92">
        <v>2200</v>
      </c>
    </row>
    <row r="16" spans="1:5">
      <c r="A16" s="26"/>
      <c r="B16" s="46"/>
      <c r="C16" s="26"/>
    </row>
    <row r="17" spans="1:5">
      <c r="A17" s="26">
        <v>8</v>
      </c>
      <c r="B17" s="46" t="s">
        <v>72</v>
      </c>
      <c r="C17" s="26" t="s">
        <v>32</v>
      </c>
      <c r="D17" s="27">
        <v>192</v>
      </c>
      <c r="E17" s="87">
        <v>192</v>
      </c>
    </row>
    <row r="18" spans="1:5">
      <c r="A18" s="26"/>
      <c r="B18" s="46"/>
      <c r="C18" s="26"/>
    </row>
    <row r="19" spans="1:5" ht="23.1" customHeight="1" thickBot="1">
      <c r="A19" s="26"/>
      <c r="B19" s="54" t="s">
        <v>38</v>
      </c>
      <c r="C19" s="34" t="s">
        <v>0</v>
      </c>
      <c r="D19" s="39">
        <f>SUM(D13:D18)+LAB!D23</f>
        <v>11582</v>
      </c>
      <c r="E19" s="93">
        <f>SUM(E13:E18)+LAB!E23</f>
        <v>7802</v>
      </c>
    </row>
    <row r="20" spans="1:5" ht="13.8" thickTop="1">
      <c r="B20" s="32"/>
      <c r="D20" s="33"/>
    </row>
    <row r="21" spans="1:5">
      <c r="B21" s="32"/>
    </row>
    <row r="22" spans="1:5">
      <c r="B22" s="32"/>
    </row>
    <row r="23" spans="1:5">
      <c r="B23" s="32"/>
    </row>
    <row r="24" spans="1:5">
      <c r="B24" s="32"/>
    </row>
    <row r="25" spans="1:5">
      <c r="B25" s="32"/>
    </row>
    <row r="26" spans="1:5">
      <c r="B26" s="32"/>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sheetData>
  <pageMargins left="0.7" right="0.7" top="0.75" bottom="0.75" header="0.3" footer="0.3"/>
  <pageSetup paperSize="9" scale="85"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9"/>
  <sheetViews>
    <sheetView topLeftCell="A27" zoomScaleNormal="100" workbookViewId="0">
      <selection activeCell="E18"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94" customWidth="1"/>
    <col min="6" max="16384" width="14.6640625" style="9"/>
  </cols>
  <sheetData>
    <row r="1" spans="1:5">
      <c r="C1" s="10"/>
      <c r="D1" s="28"/>
    </row>
    <row r="2" spans="1:5">
      <c r="C2" s="10"/>
      <c r="D2" s="28"/>
    </row>
    <row r="3" spans="1:5">
      <c r="C3" s="10"/>
      <c r="D3" s="28"/>
    </row>
    <row r="4" spans="1:5" s="2" customFormat="1" ht="13.5" customHeight="1">
      <c r="A4" s="49" t="s">
        <v>4</v>
      </c>
      <c r="B4" s="1"/>
      <c r="D4" s="29"/>
      <c r="E4" s="94"/>
    </row>
    <row r="5" spans="1:5" s="2" customFormat="1" ht="10.5" customHeight="1">
      <c r="A5" s="49" t="s">
        <v>15</v>
      </c>
      <c r="B5" s="1"/>
      <c r="D5" s="29"/>
      <c r="E5" s="94"/>
    </row>
    <row r="6" spans="1:5" s="2" customFormat="1" ht="13.5" customHeight="1">
      <c r="A6" s="50" t="s">
        <v>5</v>
      </c>
      <c r="B6" s="1"/>
      <c r="D6" s="29"/>
      <c r="E6" s="94"/>
    </row>
    <row r="7" spans="1:5" s="2" customFormat="1" ht="15" customHeight="1">
      <c r="A7" s="1"/>
      <c r="B7" s="1"/>
      <c r="D7" s="29"/>
      <c r="E7" s="94"/>
    </row>
    <row r="8" spans="1:5" s="25" customFormat="1" ht="23.1" customHeight="1">
      <c r="A8" s="64" t="s">
        <v>100</v>
      </c>
      <c r="D8" s="30"/>
      <c r="E8" s="95"/>
    </row>
    <row r="10" spans="1:5" ht="23.1" customHeight="1">
      <c r="A10" s="52"/>
      <c r="B10" s="52"/>
      <c r="C10" s="52"/>
      <c r="D10" s="78" t="s">
        <v>41</v>
      </c>
      <c r="E10" s="78"/>
    </row>
    <row r="11" spans="1:5" ht="23.1" customHeight="1">
      <c r="A11" s="61" t="s">
        <v>32</v>
      </c>
      <c r="B11" s="61" t="s">
        <v>40</v>
      </c>
      <c r="C11" s="62" t="s">
        <v>39</v>
      </c>
      <c r="D11" s="62" t="s">
        <v>42</v>
      </c>
      <c r="E11" s="96" t="s">
        <v>43</v>
      </c>
    </row>
    <row r="12" spans="1:5" ht="15" customHeight="1"/>
    <row r="13" spans="1:5" ht="23.1" customHeight="1">
      <c r="A13" s="26">
        <v>1</v>
      </c>
      <c r="B13" s="48" t="s">
        <v>64</v>
      </c>
      <c r="C13" s="26">
        <v>1</v>
      </c>
      <c r="D13" s="27">
        <v>2377</v>
      </c>
      <c r="E13" s="97">
        <v>1901.6</v>
      </c>
    </row>
    <row r="14" spans="1:5" ht="23.1" customHeight="1">
      <c r="A14" s="26">
        <v>2</v>
      </c>
      <c r="B14" s="48" t="s">
        <v>73</v>
      </c>
      <c r="C14" s="26">
        <v>1</v>
      </c>
      <c r="D14" s="27">
        <v>393</v>
      </c>
      <c r="E14" s="97"/>
    </row>
    <row r="15" spans="1:5" ht="23.1" customHeight="1">
      <c r="A15" s="26">
        <v>3</v>
      </c>
      <c r="B15" s="48" t="s">
        <v>101</v>
      </c>
      <c r="C15" s="26">
        <v>2</v>
      </c>
      <c r="D15" s="27">
        <v>79</v>
      </c>
      <c r="E15" s="97"/>
    </row>
    <row r="16" spans="1:5" ht="23.1" customHeight="1">
      <c r="A16" s="26">
        <v>4</v>
      </c>
      <c r="B16" s="48" t="s">
        <v>102</v>
      </c>
      <c r="C16" s="26">
        <v>1</v>
      </c>
      <c r="D16" s="27">
        <v>219</v>
      </c>
      <c r="E16" s="97"/>
    </row>
    <row r="17" spans="1:5" s="38" customFormat="1" ht="23.1" customHeight="1">
      <c r="A17" s="26">
        <v>5</v>
      </c>
      <c r="B17" s="48" t="s">
        <v>103</v>
      </c>
      <c r="C17" s="36">
        <v>1</v>
      </c>
      <c r="D17" s="27">
        <v>293</v>
      </c>
      <c r="E17" s="97">
        <v>234</v>
      </c>
    </row>
    <row r="18" spans="1:5" s="38" customFormat="1" ht="23.1" customHeight="1">
      <c r="A18" s="26">
        <v>6</v>
      </c>
      <c r="B18" s="48" t="s">
        <v>104</v>
      </c>
      <c r="C18" s="36">
        <v>1</v>
      </c>
      <c r="D18" s="27">
        <v>51</v>
      </c>
      <c r="E18" s="97"/>
    </row>
    <row r="19" spans="1:5" s="38" customFormat="1" ht="23.1" customHeight="1">
      <c r="A19" s="26">
        <v>7</v>
      </c>
      <c r="B19" s="48" t="s">
        <v>163</v>
      </c>
      <c r="C19" s="36">
        <v>1</v>
      </c>
      <c r="D19" s="27">
        <v>293</v>
      </c>
      <c r="E19" s="97"/>
    </row>
    <row r="20" spans="1:5" s="38" customFormat="1" ht="23.1" customHeight="1">
      <c r="A20" s="26">
        <v>8</v>
      </c>
      <c r="B20" s="48" t="s">
        <v>164</v>
      </c>
      <c r="C20" s="36">
        <v>1</v>
      </c>
      <c r="D20" s="27">
        <v>151</v>
      </c>
      <c r="E20" s="97">
        <v>120.4</v>
      </c>
    </row>
    <row r="21" spans="1:5" s="38" customFormat="1" ht="23.1" customHeight="1">
      <c r="A21" s="26">
        <v>9</v>
      </c>
      <c r="B21" s="48" t="s">
        <v>105</v>
      </c>
      <c r="C21" s="36">
        <v>1</v>
      </c>
      <c r="D21" s="27">
        <v>54</v>
      </c>
      <c r="E21" s="97"/>
    </row>
    <row r="22" spans="1:5" s="38" customFormat="1" ht="23.1" customHeight="1">
      <c r="A22" s="26">
        <v>10</v>
      </c>
      <c r="B22" s="48" t="s">
        <v>74</v>
      </c>
      <c r="C22" s="36">
        <v>1</v>
      </c>
      <c r="D22" s="27">
        <v>1754</v>
      </c>
      <c r="E22" s="97">
        <v>1403.2</v>
      </c>
    </row>
    <row r="23" spans="1:5" s="38" customFormat="1" ht="23.1" customHeight="1">
      <c r="A23" s="26">
        <v>11</v>
      </c>
      <c r="B23" s="48" t="s">
        <v>75</v>
      </c>
      <c r="C23" s="36">
        <v>1</v>
      </c>
      <c r="D23" s="27">
        <v>212</v>
      </c>
      <c r="E23" s="97">
        <v>169.2</v>
      </c>
    </row>
    <row r="24" spans="1:5" s="38" customFormat="1" ht="23.1" customHeight="1">
      <c r="A24" s="26">
        <v>12</v>
      </c>
      <c r="B24" s="48" t="s">
        <v>166</v>
      </c>
      <c r="C24" s="36">
        <v>1</v>
      </c>
      <c r="D24" s="27">
        <v>899</v>
      </c>
      <c r="E24" s="97">
        <v>719.2</v>
      </c>
    </row>
    <row r="25" spans="1:5" s="38" customFormat="1" ht="23.1" customHeight="1">
      <c r="A25" s="26">
        <v>13</v>
      </c>
      <c r="B25" s="48" t="s">
        <v>165</v>
      </c>
      <c r="C25" s="36">
        <v>1</v>
      </c>
      <c r="D25" s="27">
        <v>254</v>
      </c>
      <c r="E25" s="97"/>
    </row>
    <row r="26" spans="1:5" s="38" customFormat="1" ht="23.1" customHeight="1">
      <c r="A26" s="26">
        <v>14</v>
      </c>
      <c r="B26" s="48" t="s">
        <v>106</v>
      </c>
      <c r="C26" s="36">
        <v>1</v>
      </c>
      <c r="D26" s="27">
        <v>41</v>
      </c>
      <c r="E26" s="97">
        <v>32.24</v>
      </c>
    </row>
    <row r="27" spans="1:5" s="38" customFormat="1" ht="23.1" customHeight="1">
      <c r="A27" s="26">
        <v>15</v>
      </c>
      <c r="B27" s="48" t="s">
        <v>76</v>
      </c>
      <c r="C27" s="36">
        <v>1</v>
      </c>
      <c r="D27" s="27">
        <v>143</v>
      </c>
      <c r="E27" s="97">
        <v>114</v>
      </c>
    </row>
    <row r="28" spans="1:5" s="38" customFormat="1" ht="23.1" customHeight="1">
      <c r="A28" s="26">
        <v>16</v>
      </c>
      <c r="B28" s="48" t="s">
        <v>107</v>
      </c>
      <c r="C28" s="36">
        <v>1</v>
      </c>
      <c r="D28" s="69">
        <v>16</v>
      </c>
      <c r="E28" s="97">
        <v>12.4</v>
      </c>
    </row>
    <row r="29" spans="1:5" s="38" customFormat="1" ht="23.1" customHeight="1">
      <c r="A29" s="26">
        <v>17</v>
      </c>
      <c r="B29" s="48" t="s">
        <v>108</v>
      </c>
      <c r="C29" s="36">
        <v>1</v>
      </c>
      <c r="D29" s="27">
        <v>9</v>
      </c>
      <c r="E29" s="97">
        <v>6.64</v>
      </c>
    </row>
    <row r="30" spans="1:5" s="38" customFormat="1" ht="23.1" customHeight="1">
      <c r="A30" s="26">
        <v>18</v>
      </c>
      <c r="B30" s="48" t="s">
        <v>109</v>
      </c>
      <c r="C30" s="36">
        <v>1</v>
      </c>
      <c r="D30" s="27">
        <v>154</v>
      </c>
      <c r="E30" s="97">
        <v>122.8</v>
      </c>
    </row>
    <row r="31" spans="1:5" s="38" customFormat="1" ht="23.1" customHeight="1">
      <c r="A31" s="26">
        <v>19</v>
      </c>
      <c r="B31" s="48" t="s">
        <v>110</v>
      </c>
      <c r="C31" s="36">
        <v>2</v>
      </c>
      <c r="D31" s="27">
        <f>SUM(32*2)</f>
        <v>64</v>
      </c>
      <c r="E31" s="97">
        <v>51.04</v>
      </c>
    </row>
    <row r="32" spans="1:5" s="38" customFormat="1" ht="23.1" customHeight="1">
      <c r="A32" s="26">
        <v>20</v>
      </c>
      <c r="B32" s="48" t="s">
        <v>111</v>
      </c>
      <c r="C32" s="36">
        <v>1</v>
      </c>
      <c r="D32" s="27">
        <v>134</v>
      </c>
      <c r="E32" s="80"/>
    </row>
    <row r="33" spans="1:6" s="38" customFormat="1" ht="9.9" customHeight="1">
      <c r="A33" s="26"/>
      <c r="B33" s="48"/>
      <c r="C33" s="36"/>
      <c r="D33" s="37"/>
      <c r="E33" s="80"/>
    </row>
    <row r="34" spans="1:6" s="57" customFormat="1" ht="23.1" customHeight="1" thickBot="1">
      <c r="A34" s="53"/>
      <c r="B34" s="54" t="s">
        <v>59</v>
      </c>
      <c r="C34" s="55" t="s">
        <v>0</v>
      </c>
      <c r="D34" s="60">
        <f>SUM(D13:D33)</f>
        <v>7590</v>
      </c>
      <c r="E34" s="98">
        <f>SUM(E13:E33)</f>
        <v>4886.7199999999993</v>
      </c>
    </row>
    <row r="35" spans="1:6" s="57" customFormat="1" ht="9.9" customHeight="1" thickTop="1">
      <c r="A35" s="58"/>
      <c r="B35" s="54"/>
      <c r="C35" s="55"/>
      <c r="D35" s="59"/>
      <c r="E35" s="99"/>
    </row>
    <row r="36" spans="1:6">
      <c r="A36" s="35"/>
      <c r="B36" s="40" t="s">
        <v>63</v>
      </c>
      <c r="C36" s="40"/>
      <c r="D36" s="32"/>
      <c r="E36" s="100"/>
      <c r="F36" s="27"/>
    </row>
    <row r="37" spans="1:6">
      <c r="A37" s="35"/>
      <c r="B37" s="40" t="s">
        <v>61</v>
      </c>
      <c r="C37" s="40"/>
      <c r="D37" s="32"/>
      <c r="E37" s="100"/>
      <c r="F37" s="27"/>
    </row>
    <row r="38" spans="1:6">
      <c r="B38" s="40" t="s">
        <v>62</v>
      </c>
      <c r="C38" s="40"/>
      <c r="D38" s="32"/>
      <c r="E38" s="100"/>
      <c r="F38" s="27"/>
    </row>
    <row r="39" spans="1:6">
      <c r="A39" s="35"/>
      <c r="B39" s="40"/>
    </row>
    <row r="40" spans="1:6">
      <c r="B40" s="32"/>
    </row>
    <row r="41" spans="1:6">
      <c r="B41" s="32"/>
    </row>
    <row r="42" spans="1:6">
      <c r="B42" s="32"/>
    </row>
    <row r="43" spans="1:6">
      <c r="B43" s="32"/>
    </row>
    <row r="44" spans="1:6">
      <c r="B44" s="32"/>
    </row>
    <row r="45" spans="1:6">
      <c r="B45" s="32"/>
    </row>
    <row r="46" spans="1:6">
      <c r="B46" s="32"/>
    </row>
    <row r="47" spans="1:6">
      <c r="B47" s="32"/>
    </row>
    <row r="48" spans="1:6">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row r="72" spans="2:2">
      <c r="B72" s="32"/>
    </row>
    <row r="73" spans="2:2">
      <c r="B73" s="32"/>
    </row>
    <row r="74" spans="2:2">
      <c r="B74" s="32"/>
    </row>
    <row r="75" spans="2:2">
      <c r="B75" s="32"/>
    </row>
    <row r="76" spans="2:2">
      <c r="B76" s="32"/>
    </row>
    <row r="77" spans="2:2">
      <c r="B77" s="32"/>
    </row>
    <row r="78" spans="2:2">
      <c r="B78" s="32"/>
    </row>
    <row r="79" spans="2:2">
      <c r="B79" s="32"/>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77"/>
  <sheetViews>
    <sheetView topLeftCell="A31" zoomScaleNormal="100" zoomScaleSheetLayoutView="100" workbookViewId="0">
      <selection activeCell="E22"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94" customWidth="1"/>
    <col min="6" max="16384" width="14.6640625" style="9"/>
  </cols>
  <sheetData>
    <row r="1" spans="1:5">
      <c r="C1" s="10"/>
      <c r="D1" s="28"/>
    </row>
    <row r="2" spans="1:5">
      <c r="C2" s="10"/>
      <c r="D2" s="28"/>
    </row>
    <row r="3" spans="1:5">
      <c r="C3" s="10"/>
      <c r="D3" s="28"/>
    </row>
    <row r="4" spans="1:5" s="2" customFormat="1" ht="13.5" customHeight="1">
      <c r="A4" s="49" t="s">
        <v>4</v>
      </c>
      <c r="B4" s="1"/>
      <c r="D4" s="29"/>
      <c r="E4" s="94"/>
    </row>
    <row r="5" spans="1:5" s="2" customFormat="1" ht="10.5" customHeight="1">
      <c r="A5" s="49" t="s">
        <v>15</v>
      </c>
      <c r="B5" s="1"/>
      <c r="D5" s="29"/>
      <c r="E5" s="94"/>
    </row>
    <row r="6" spans="1:5" s="2" customFormat="1" ht="13.5" customHeight="1">
      <c r="A6" s="50" t="s">
        <v>5</v>
      </c>
      <c r="B6" s="1"/>
      <c r="D6" s="29"/>
      <c r="E6" s="94"/>
    </row>
    <row r="7" spans="1:5" s="2" customFormat="1" ht="15" customHeight="1">
      <c r="A7" s="1"/>
      <c r="B7" s="1"/>
      <c r="D7" s="29"/>
      <c r="E7" s="94"/>
    </row>
    <row r="8" spans="1:5" s="65" customFormat="1" ht="23.1" customHeight="1">
      <c r="A8" s="64" t="s">
        <v>100</v>
      </c>
      <c r="B8" s="25"/>
      <c r="C8" s="25"/>
      <c r="D8" s="30"/>
      <c r="E8" s="101"/>
    </row>
    <row r="10" spans="1:5" ht="23.1" customHeight="1">
      <c r="A10" s="52"/>
      <c r="B10" s="52"/>
      <c r="C10" s="52"/>
      <c r="D10" s="78" t="s">
        <v>41</v>
      </c>
      <c r="E10" s="78"/>
    </row>
    <row r="11" spans="1:5" ht="23.1" customHeight="1">
      <c r="A11" s="61" t="s">
        <v>32</v>
      </c>
      <c r="B11" s="61" t="s">
        <v>40</v>
      </c>
      <c r="C11" s="62" t="s">
        <v>39</v>
      </c>
      <c r="D11" s="62" t="s">
        <v>42</v>
      </c>
      <c r="E11" s="96" t="s">
        <v>43</v>
      </c>
    </row>
    <row r="12" spans="1:5" ht="15" customHeight="1">
      <c r="B12" s="71" t="s">
        <v>167</v>
      </c>
      <c r="E12" s="102">
        <v>4886.72</v>
      </c>
    </row>
    <row r="13" spans="1:5" s="38" customFormat="1" ht="23.1" customHeight="1">
      <c r="A13" s="26">
        <v>21</v>
      </c>
      <c r="B13" s="48" t="s">
        <v>112</v>
      </c>
      <c r="C13" s="36">
        <v>1</v>
      </c>
      <c r="D13" s="27">
        <v>33</v>
      </c>
      <c r="E13" s="80"/>
    </row>
    <row r="14" spans="1:5" s="38" customFormat="1" ht="23.1" customHeight="1">
      <c r="A14" s="26">
        <v>22</v>
      </c>
      <c r="B14" s="48" t="s">
        <v>113</v>
      </c>
      <c r="C14" s="36">
        <v>1</v>
      </c>
      <c r="D14" s="27">
        <v>266</v>
      </c>
      <c r="E14" s="80"/>
    </row>
    <row r="15" spans="1:5" s="38" customFormat="1" ht="23.1" customHeight="1">
      <c r="A15" s="26">
        <v>23</v>
      </c>
      <c r="B15" s="48" t="s">
        <v>114</v>
      </c>
      <c r="C15" s="36">
        <v>1</v>
      </c>
      <c r="D15" s="27">
        <v>266</v>
      </c>
      <c r="E15" s="80"/>
    </row>
    <row r="16" spans="1:5" ht="23.1" customHeight="1">
      <c r="A16" s="26">
        <v>24</v>
      </c>
      <c r="B16" s="48" t="s">
        <v>115</v>
      </c>
      <c r="C16" s="36">
        <v>4</v>
      </c>
      <c r="D16" s="27">
        <v>10</v>
      </c>
      <c r="E16" s="97">
        <v>8</v>
      </c>
    </row>
    <row r="17" spans="1:5" ht="23.1" customHeight="1">
      <c r="A17" s="26">
        <v>25</v>
      </c>
      <c r="B17" s="48" t="s">
        <v>116</v>
      </c>
      <c r="C17" s="36">
        <v>1</v>
      </c>
      <c r="D17" s="27">
        <v>1227</v>
      </c>
      <c r="E17" s="97">
        <v>981.6</v>
      </c>
    </row>
    <row r="18" spans="1:5" ht="23.1" customHeight="1">
      <c r="A18" s="26">
        <v>26</v>
      </c>
      <c r="B18" s="48" t="s">
        <v>77</v>
      </c>
      <c r="C18" s="26">
        <v>1</v>
      </c>
      <c r="D18" s="27">
        <v>225</v>
      </c>
      <c r="E18" s="97"/>
    </row>
    <row r="19" spans="1:5" ht="23.1" customHeight="1">
      <c r="A19" s="26">
        <v>27</v>
      </c>
      <c r="B19" s="48" t="s">
        <v>117</v>
      </c>
      <c r="C19" s="26">
        <v>1</v>
      </c>
      <c r="D19" s="27">
        <v>81</v>
      </c>
      <c r="E19" s="97">
        <v>64.239999999999995</v>
      </c>
    </row>
    <row r="20" spans="1:5" s="38" customFormat="1" ht="23.1" customHeight="1">
      <c r="A20" s="26">
        <v>28</v>
      </c>
      <c r="B20" s="48" t="s">
        <v>118</v>
      </c>
      <c r="C20" s="36">
        <v>1</v>
      </c>
      <c r="D20" s="27">
        <v>41</v>
      </c>
      <c r="E20" s="97">
        <v>32.72</v>
      </c>
    </row>
    <row r="21" spans="1:5" s="38" customFormat="1" ht="23.1" customHeight="1">
      <c r="A21" s="26">
        <v>29</v>
      </c>
      <c r="B21" s="48" t="s">
        <v>119</v>
      </c>
      <c r="C21" s="36">
        <v>1</v>
      </c>
      <c r="D21" s="27">
        <v>132</v>
      </c>
      <c r="E21" s="97"/>
    </row>
    <row r="22" spans="1:5" s="38" customFormat="1" ht="23.1" customHeight="1">
      <c r="A22" s="26">
        <v>30</v>
      </c>
      <c r="B22" s="48" t="s">
        <v>120</v>
      </c>
      <c r="C22" s="36">
        <v>1</v>
      </c>
      <c r="D22" s="27">
        <v>55</v>
      </c>
      <c r="E22" s="97"/>
    </row>
    <row r="23" spans="1:5" s="38" customFormat="1" ht="23.1" customHeight="1">
      <c r="A23" s="26">
        <v>31</v>
      </c>
      <c r="B23" s="48" t="s">
        <v>121</v>
      </c>
      <c r="C23" s="36">
        <v>1</v>
      </c>
      <c r="D23" s="27">
        <v>36</v>
      </c>
      <c r="E23" s="97"/>
    </row>
    <row r="24" spans="1:5" s="38" customFormat="1" ht="23.1" customHeight="1">
      <c r="A24" s="26">
        <v>32</v>
      </c>
      <c r="B24" s="48" t="s">
        <v>122</v>
      </c>
      <c r="C24" s="36">
        <v>1</v>
      </c>
      <c r="D24" s="27">
        <v>256</v>
      </c>
      <c r="E24" s="97"/>
    </row>
    <row r="25" spans="1:5" s="38" customFormat="1" ht="23.1" customHeight="1">
      <c r="A25" s="26">
        <v>33</v>
      </c>
      <c r="B25" s="48" t="s">
        <v>124</v>
      </c>
      <c r="C25" s="36">
        <v>1</v>
      </c>
      <c r="D25" s="27">
        <v>82</v>
      </c>
      <c r="E25" s="97"/>
    </row>
    <row r="26" spans="1:5" s="38" customFormat="1" ht="23.1" customHeight="1">
      <c r="A26" s="26">
        <v>34</v>
      </c>
      <c r="B26" s="48" t="s">
        <v>123</v>
      </c>
      <c r="C26" s="36">
        <v>1</v>
      </c>
      <c r="D26" s="27">
        <v>39</v>
      </c>
      <c r="E26" s="97"/>
    </row>
    <row r="27" spans="1:5" s="38" customFormat="1" ht="23.1" customHeight="1">
      <c r="A27" s="26">
        <v>35</v>
      </c>
      <c r="B27" s="48" t="s">
        <v>126</v>
      </c>
      <c r="C27" s="36">
        <v>1</v>
      </c>
      <c r="D27" s="27">
        <v>35</v>
      </c>
      <c r="E27" s="97">
        <v>27.52</v>
      </c>
    </row>
    <row r="28" spans="1:5" s="38" customFormat="1" ht="23.1" customHeight="1">
      <c r="A28" s="26">
        <v>36</v>
      </c>
      <c r="B28" s="48" t="s">
        <v>125</v>
      </c>
      <c r="C28" s="36">
        <v>1</v>
      </c>
      <c r="D28" s="69">
        <v>49</v>
      </c>
      <c r="E28" s="97">
        <v>38.64</v>
      </c>
    </row>
    <row r="29" spans="1:5" s="38" customFormat="1" ht="23.1" customHeight="1">
      <c r="A29" s="26">
        <v>37</v>
      </c>
      <c r="B29" s="48" t="s">
        <v>78</v>
      </c>
      <c r="C29" s="36">
        <v>1</v>
      </c>
      <c r="D29" s="27">
        <v>3425</v>
      </c>
      <c r="E29" s="97">
        <v>2740</v>
      </c>
    </row>
    <row r="30" spans="1:5" s="38" customFormat="1" ht="23.1" customHeight="1">
      <c r="A30" s="26">
        <v>38</v>
      </c>
      <c r="B30" s="48" t="s">
        <v>127</v>
      </c>
      <c r="C30" s="36">
        <v>1</v>
      </c>
      <c r="D30" s="27">
        <v>431</v>
      </c>
      <c r="E30" s="97"/>
    </row>
    <row r="31" spans="1:5" s="38" customFormat="1" ht="23.1" customHeight="1">
      <c r="A31" s="26">
        <v>39</v>
      </c>
      <c r="B31" s="48" t="s">
        <v>128</v>
      </c>
      <c r="C31" s="36">
        <v>2</v>
      </c>
      <c r="D31" s="27">
        <f>SUM(340*2)</f>
        <v>680</v>
      </c>
      <c r="E31" s="97"/>
    </row>
    <row r="32" spans="1:5" s="38" customFormat="1" ht="23.1" customHeight="1">
      <c r="A32" s="26">
        <v>40</v>
      </c>
      <c r="B32" s="48" t="s">
        <v>129</v>
      </c>
      <c r="C32" s="36">
        <v>1</v>
      </c>
      <c r="D32" s="27">
        <v>31</v>
      </c>
      <c r="E32" s="97">
        <v>24.72</v>
      </c>
    </row>
    <row r="33" spans="1:6" s="38" customFormat="1" ht="9.9" customHeight="1">
      <c r="A33" s="26"/>
      <c r="B33" s="48"/>
      <c r="C33" s="36"/>
      <c r="D33" s="37"/>
      <c r="E33" s="80"/>
    </row>
    <row r="34" spans="1:6" s="57" customFormat="1" ht="23.1" customHeight="1" thickBot="1">
      <c r="A34" s="53"/>
      <c r="B34" s="54" t="s">
        <v>59</v>
      </c>
      <c r="C34" s="55" t="s">
        <v>0</v>
      </c>
      <c r="D34" s="60">
        <f>SUM(D13:D33)</f>
        <v>7400</v>
      </c>
      <c r="E34" s="98">
        <f>SUM(E12:E33)</f>
        <v>8804.1600000000017</v>
      </c>
    </row>
    <row r="35" spans="1:6" s="57" customFormat="1" ht="9.9" customHeight="1" thickTop="1">
      <c r="A35" s="58"/>
      <c r="B35" s="54"/>
      <c r="C35" s="55"/>
      <c r="D35" s="59"/>
      <c r="E35" s="99"/>
    </row>
    <row r="36" spans="1:6">
      <c r="A36" s="35"/>
      <c r="B36" s="40" t="s">
        <v>63</v>
      </c>
      <c r="C36" s="40"/>
      <c r="D36" s="32"/>
      <c r="E36" s="100"/>
      <c r="F36" s="27"/>
    </row>
    <row r="37" spans="1:6">
      <c r="A37" s="35"/>
      <c r="B37" s="40" t="s">
        <v>61</v>
      </c>
      <c r="C37" s="40"/>
      <c r="D37" s="32"/>
      <c r="E37" s="100"/>
      <c r="F37" s="27"/>
    </row>
    <row r="38" spans="1:6">
      <c r="B38" s="40" t="s">
        <v>62</v>
      </c>
      <c r="C38" s="40"/>
      <c r="D38" s="32"/>
      <c r="E38" s="100"/>
      <c r="F38" s="27"/>
    </row>
    <row r="39" spans="1:6">
      <c r="B39" s="32"/>
    </row>
    <row r="40" spans="1:6">
      <c r="B40" s="32"/>
    </row>
    <row r="41" spans="1:6">
      <c r="B41" s="32"/>
    </row>
    <row r="42" spans="1:6">
      <c r="B42" s="32"/>
    </row>
    <row r="43" spans="1:6">
      <c r="B43" s="32"/>
    </row>
    <row r="44" spans="1:6">
      <c r="B44" s="32"/>
    </row>
    <row r="45" spans="1:6">
      <c r="B45" s="32"/>
    </row>
    <row r="46" spans="1:6">
      <c r="B46" s="32"/>
    </row>
    <row r="47" spans="1:6">
      <c r="B47" s="32"/>
    </row>
    <row r="48" spans="1:6">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row r="72" spans="2:2">
      <c r="B72" s="32"/>
    </row>
    <row r="73" spans="2:2">
      <c r="B73" s="32"/>
    </row>
    <row r="74" spans="2:2">
      <c r="B74" s="32"/>
    </row>
    <row r="75" spans="2:2">
      <c r="B75" s="32"/>
    </row>
    <row r="76" spans="2:2">
      <c r="B76" s="32"/>
    </row>
    <row r="77" spans="2:2">
      <c r="B77" s="32"/>
    </row>
  </sheetData>
  <mergeCells count="1">
    <mergeCell ref="D10:E10"/>
  </mergeCells>
  <pageMargins left="0.7" right="0.7" top="0.75" bottom="0.75" header="0.3" footer="0.3"/>
  <pageSetup paperSize="9" scale="8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77"/>
  <sheetViews>
    <sheetView topLeftCell="A29" zoomScaleNormal="100" zoomScaleSheetLayoutView="100" workbookViewId="0">
      <selection activeCell="E8"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94" customWidth="1"/>
    <col min="6" max="16384" width="14.6640625" style="9"/>
  </cols>
  <sheetData>
    <row r="1" spans="1:5">
      <c r="C1" s="10"/>
      <c r="D1" s="28"/>
    </row>
    <row r="2" spans="1:5">
      <c r="C2" s="10"/>
      <c r="D2" s="28"/>
    </row>
    <row r="3" spans="1:5">
      <c r="C3" s="10"/>
      <c r="D3" s="28"/>
    </row>
    <row r="4" spans="1:5" s="2" customFormat="1" ht="13.5" customHeight="1">
      <c r="A4" s="49" t="s">
        <v>4</v>
      </c>
      <c r="B4" s="1"/>
      <c r="D4" s="29"/>
      <c r="E4" s="94"/>
    </row>
    <row r="5" spans="1:5" s="2" customFormat="1" ht="10.5" customHeight="1">
      <c r="A5" s="49" t="s">
        <v>15</v>
      </c>
      <c r="B5" s="1"/>
      <c r="D5" s="29"/>
      <c r="E5" s="94"/>
    </row>
    <row r="6" spans="1:5" s="2" customFormat="1" ht="13.5" customHeight="1">
      <c r="A6" s="50" t="s">
        <v>5</v>
      </c>
      <c r="B6" s="1"/>
      <c r="D6" s="29"/>
      <c r="E6" s="94"/>
    </row>
    <row r="7" spans="1:5" s="2" customFormat="1" ht="15" customHeight="1">
      <c r="A7" s="1"/>
      <c r="B7" s="1"/>
      <c r="D7" s="29"/>
      <c r="E7" s="94"/>
    </row>
    <row r="8" spans="1:5" s="65" customFormat="1" ht="23.1" customHeight="1">
      <c r="A8" s="64" t="s">
        <v>100</v>
      </c>
      <c r="B8" s="25"/>
      <c r="C8" s="25"/>
      <c r="D8" s="30"/>
      <c r="E8" s="101"/>
    </row>
    <row r="10" spans="1:5" ht="23.1" customHeight="1">
      <c r="A10" s="52"/>
      <c r="B10" s="52"/>
      <c r="C10" s="52"/>
      <c r="D10" s="78" t="s">
        <v>41</v>
      </c>
      <c r="E10" s="78"/>
    </row>
    <row r="11" spans="1:5" ht="23.1" customHeight="1">
      <c r="A11" s="61" t="s">
        <v>32</v>
      </c>
      <c r="B11" s="61" t="s">
        <v>40</v>
      </c>
      <c r="C11" s="62" t="s">
        <v>39</v>
      </c>
      <c r="D11" s="62" t="s">
        <v>42</v>
      </c>
      <c r="E11" s="96" t="s">
        <v>43</v>
      </c>
    </row>
    <row r="12" spans="1:5" ht="15" customHeight="1">
      <c r="B12" s="71" t="s">
        <v>167</v>
      </c>
      <c r="E12" s="102">
        <v>8804.16</v>
      </c>
    </row>
    <row r="13" spans="1:5" s="38" customFormat="1" ht="23.1" customHeight="1">
      <c r="A13" s="26">
        <v>41</v>
      </c>
      <c r="B13" s="48" t="s">
        <v>130</v>
      </c>
      <c r="C13" s="36">
        <v>2</v>
      </c>
      <c r="D13" s="27">
        <f>SUM(31*2)</f>
        <v>62</v>
      </c>
      <c r="E13" s="97">
        <v>48.48</v>
      </c>
    </row>
    <row r="14" spans="1:5" s="38" customFormat="1" ht="23.1" customHeight="1">
      <c r="A14" s="26">
        <v>42</v>
      </c>
      <c r="B14" s="48" t="s">
        <v>131</v>
      </c>
      <c r="C14" s="36">
        <v>1</v>
      </c>
      <c r="D14" s="27">
        <v>56</v>
      </c>
      <c r="E14" s="97">
        <v>44.56</v>
      </c>
    </row>
    <row r="15" spans="1:5" s="38" customFormat="1" ht="23.1" customHeight="1">
      <c r="A15" s="26">
        <v>43</v>
      </c>
      <c r="B15" s="48" t="s">
        <v>132</v>
      </c>
      <c r="C15" s="36">
        <v>1</v>
      </c>
      <c r="D15" s="27">
        <v>228</v>
      </c>
      <c r="E15" s="97">
        <v>182</v>
      </c>
    </row>
    <row r="16" spans="1:5" ht="23.1" customHeight="1">
      <c r="A16" s="26">
        <v>44</v>
      </c>
      <c r="B16" s="48" t="s">
        <v>133</v>
      </c>
      <c r="C16" s="36">
        <v>1</v>
      </c>
      <c r="D16" s="27">
        <v>64</v>
      </c>
      <c r="E16" s="97"/>
    </row>
    <row r="17" spans="1:5" ht="23.1" customHeight="1">
      <c r="A17" s="26">
        <v>45</v>
      </c>
      <c r="B17" s="48" t="s">
        <v>134</v>
      </c>
      <c r="C17" s="36">
        <v>1</v>
      </c>
      <c r="D17" s="27">
        <v>11</v>
      </c>
      <c r="E17" s="97"/>
    </row>
    <row r="18" spans="1:5" ht="23.1" customHeight="1">
      <c r="A18" s="26">
        <v>46</v>
      </c>
      <c r="B18" s="48" t="s">
        <v>135</v>
      </c>
      <c r="C18" s="26">
        <v>1</v>
      </c>
      <c r="D18" s="27">
        <v>64</v>
      </c>
      <c r="E18" s="97"/>
    </row>
    <row r="19" spans="1:5" ht="23.1" customHeight="1">
      <c r="A19" s="26">
        <v>47</v>
      </c>
      <c r="B19" s="48" t="s">
        <v>136</v>
      </c>
      <c r="C19" s="26">
        <v>1</v>
      </c>
      <c r="D19" s="27">
        <v>15</v>
      </c>
      <c r="E19" s="97"/>
    </row>
    <row r="20" spans="1:5" s="38" customFormat="1" ht="23.1" customHeight="1">
      <c r="A20" s="26">
        <v>48</v>
      </c>
      <c r="B20" s="48" t="s">
        <v>137</v>
      </c>
      <c r="C20" s="36">
        <v>1</v>
      </c>
      <c r="D20" s="27">
        <v>8172</v>
      </c>
      <c r="E20" s="97">
        <v>6537.6</v>
      </c>
    </row>
    <row r="21" spans="1:5" s="38" customFormat="1" ht="23.1" customHeight="1">
      <c r="A21" s="26">
        <v>49</v>
      </c>
      <c r="B21" s="48" t="s">
        <v>138</v>
      </c>
      <c r="C21" s="36">
        <v>1</v>
      </c>
      <c r="D21" s="27">
        <v>42</v>
      </c>
      <c r="E21" s="97"/>
    </row>
    <row r="22" spans="1:5" s="38" customFormat="1" ht="23.1" customHeight="1">
      <c r="A22" s="26">
        <v>50</v>
      </c>
      <c r="B22" s="48" t="s">
        <v>139</v>
      </c>
      <c r="C22" s="36">
        <v>1</v>
      </c>
      <c r="D22" s="27">
        <v>45</v>
      </c>
      <c r="E22" s="97"/>
    </row>
    <row r="23" spans="1:5" s="38" customFormat="1" ht="23.1" customHeight="1">
      <c r="A23" s="26">
        <v>51</v>
      </c>
      <c r="B23" s="48" t="s">
        <v>140</v>
      </c>
      <c r="C23" s="36">
        <v>2</v>
      </c>
      <c r="D23" s="27">
        <f>SUM(45+47)</f>
        <v>92</v>
      </c>
      <c r="E23" s="97"/>
    </row>
    <row r="24" spans="1:5" s="38" customFormat="1" ht="23.1" customHeight="1">
      <c r="A24" s="26">
        <v>52</v>
      </c>
      <c r="B24" s="48" t="s">
        <v>141</v>
      </c>
      <c r="C24" s="36">
        <v>1</v>
      </c>
      <c r="D24" s="27">
        <v>231</v>
      </c>
      <c r="E24" s="97"/>
    </row>
    <row r="25" spans="1:5" s="38" customFormat="1" ht="23.1" customHeight="1">
      <c r="A25" s="26">
        <v>53</v>
      </c>
      <c r="B25" s="48" t="s">
        <v>142</v>
      </c>
      <c r="C25" s="36">
        <v>1</v>
      </c>
      <c r="D25" s="27">
        <v>7</v>
      </c>
      <c r="E25" s="97">
        <v>5.44</v>
      </c>
    </row>
    <row r="26" spans="1:5" s="38" customFormat="1" ht="23.1" customHeight="1">
      <c r="A26" s="26">
        <v>54</v>
      </c>
      <c r="B26" s="48" t="s">
        <v>143</v>
      </c>
      <c r="C26" s="36">
        <v>1</v>
      </c>
      <c r="D26" s="27">
        <v>107</v>
      </c>
      <c r="E26" s="97"/>
    </row>
    <row r="27" spans="1:5" s="38" customFormat="1" ht="23.1" customHeight="1">
      <c r="A27" s="26">
        <v>55</v>
      </c>
      <c r="B27" s="48" t="s">
        <v>144</v>
      </c>
      <c r="C27" s="36">
        <v>1</v>
      </c>
      <c r="D27" s="27">
        <v>642</v>
      </c>
      <c r="E27" s="97"/>
    </row>
    <row r="28" spans="1:5" s="38" customFormat="1" ht="23.1" customHeight="1">
      <c r="A28" s="26">
        <v>56</v>
      </c>
      <c r="B28" s="48" t="s">
        <v>145</v>
      </c>
      <c r="C28" s="36">
        <v>1</v>
      </c>
      <c r="D28" s="69">
        <v>1478</v>
      </c>
      <c r="E28" s="97">
        <v>901.6</v>
      </c>
    </row>
    <row r="29" spans="1:5" s="38" customFormat="1" ht="23.1" customHeight="1">
      <c r="A29" s="26">
        <v>57</v>
      </c>
      <c r="B29" s="48" t="s">
        <v>146</v>
      </c>
      <c r="C29" s="36">
        <v>1</v>
      </c>
      <c r="D29" s="27">
        <v>21</v>
      </c>
      <c r="E29" s="97">
        <v>16.32</v>
      </c>
    </row>
    <row r="30" spans="1:5" s="38" customFormat="1" ht="23.1" customHeight="1">
      <c r="A30" s="26">
        <v>58</v>
      </c>
      <c r="B30" s="48" t="s">
        <v>79</v>
      </c>
      <c r="C30" s="36">
        <v>1</v>
      </c>
      <c r="D30" s="27">
        <v>654</v>
      </c>
      <c r="E30" s="80"/>
    </row>
    <row r="31" spans="1:5" s="38" customFormat="1" ht="23.1" customHeight="1">
      <c r="A31" s="26">
        <v>59</v>
      </c>
      <c r="B31" s="48" t="s">
        <v>147</v>
      </c>
      <c r="C31" s="36">
        <v>1</v>
      </c>
      <c r="D31" s="27">
        <v>496</v>
      </c>
      <c r="E31" s="80"/>
    </row>
    <row r="32" spans="1:5" s="38" customFormat="1" ht="23.1" customHeight="1">
      <c r="A32" s="26">
        <v>60</v>
      </c>
      <c r="B32" s="48" t="s">
        <v>148</v>
      </c>
      <c r="C32" s="36">
        <v>1</v>
      </c>
      <c r="D32" s="27">
        <v>683</v>
      </c>
      <c r="E32" s="80"/>
    </row>
    <row r="33" spans="1:6" s="38" customFormat="1" ht="9.9" customHeight="1">
      <c r="A33" s="26"/>
      <c r="B33" s="48"/>
      <c r="C33" s="36"/>
      <c r="D33" s="37"/>
      <c r="E33" s="80"/>
    </row>
    <row r="34" spans="1:6" s="57" customFormat="1" ht="23.1" customHeight="1" thickBot="1">
      <c r="A34" s="26"/>
      <c r="B34" s="54" t="s">
        <v>59</v>
      </c>
      <c r="C34" s="55" t="s">
        <v>0</v>
      </c>
      <c r="D34" s="60">
        <f>SUM(D13:D33)</f>
        <v>13170</v>
      </c>
      <c r="E34" s="98">
        <f>SUM(E12:E33)</f>
        <v>16540.16</v>
      </c>
    </row>
    <row r="35" spans="1:6" s="57" customFormat="1" ht="9.9" customHeight="1" thickTop="1">
      <c r="A35" s="58"/>
      <c r="B35" s="54"/>
      <c r="C35" s="55"/>
      <c r="D35" s="59"/>
      <c r="E35" s="99"/>
    </row>
    <row r="36" spans="1:6">
      <c r="A36" s="35"/>
      <c r="B36" s="40" t="s">
        <v>63</v>
      </c>
      <c r="C36" s="40"/>
      <c r="D36" s="32"/>
      <c r="E36" s="100"/>
      <c r="F36" s="27"/>
    </row>
    <row r="37" spans="1:6">
      <c r="A37" s="35"/>
      <c r="B37" s="40" t="s">
        <v>61</v>
      </c>
      <c r="C37" s="40"/>
      <c r="D37" s="32"/>
      <c r="E37" s="100"/>
      <c r="F37" s="27"/>
    </row>
    <row r="38" spans="1:6">
      <c r="B38" s="40" t="s">
        <v>62</v>
      </c>
      <c r="C38" s="40"/>
      <c r="D38" s="32"/>
      <c r="E38" s="100"/>
      <c r="F38" s="27"/>
    </row>
    <row r="39" spans="1:6">
      <c r="B39" s="32"/>
    </row>
    <row r="40" spans="1:6">
      <c r="B40" s="32"/>
    </row>
    <row r="41" spans="1:6">
      <c r="B41" s="32"/>
    </row>
    <row r="42" spans="1:6">
      <c r="B42" s="32"/>
    </row>
    <row r="43" spans="1:6">
      <c r="B43" s="32"/>
    </row>
    <row r="44" spans="1:6">
      <c r="B44" s="32"/>
    </row>
    <row r="45" spans="1:6">
      <c r="B45" s="32"/>
    </row>
    <row r="46" spans="1:6">
      <c r="B46" s="32"/>
    </row>
    <row r="47" spans="1:6">
      <c r="B47" s="32"/>
    </row>
    <row r="48" spans="1:6">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row r="72" spans="2:2">
      <c r="B72" s="32"/>
    </row>
    <row r="73" spans="2:2">
      <c r="B73" s="32"/>
    </row>
    <row r="74" spans="2:2">
      <c r="B74" s="32"/>
    </row>
    <row r="75" spans="2:2">
      <c r="B75" s="32"/>
    </row>
    <row r="76" spans="2:2">
      <c r="B76" s="32"/>
    </row>
    <row r="77" spans="2:2">
      <c r="B77" s="32"/>
    </row>
  </sheetData>
  <mergeCells count="1">
    <mergeCell ref="D10:E10"/>
  </mergeCells>
  <pageMargins left="0.7" right="0.7" top="0.75" bottom="0.75" header="0.3" footer="0.3"/>
  <pageSetup paperSize="9" scale="8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71"/>
  <sheetViews>
    <sheetView topLeftCell="A24" zoomScaleNormal="100" zoomScaleSheetLayoutView="100" workbookViewId="0">
      <selection activeCell="G31" sqref="G31"/>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94" customWidth="1"/>
    <col min="6" max="16384" width="14.6640625" style="9"/>
  </cols>
  <sheetData>
    <row r="1" spans="1:5">
      <c r="C1" s="10"/>
      <c r="D1" s="28"/>
    </row>
    <row r="2" spans="1:5">
      <c r="C2" s="10"/>
      <c r="D2" s="28"/>
    </row>
    <row r="3" spans="1:5">
      <c r="C3" s="10"/>
      <c r="D3" s="28"/>
    </row>
    <row r="4" spans="1:5" s="2" customFormat="1" ht="13.5" customHeight="1">
      <c r="A4" s="49" t="s">
        <v>4</v>
      </c>
      <c r="B4" s="1"/>
      <c r="D4" s="29"/>
      <c r="E4" s="94"/>
    </row>
    <row r="5" spans="1:5" s="2" customFormat="1" ht="10.5" customHeight="1">
      <c r="A5" s="49" t="s">
        <v>15</v>
      </c>
      <c r="B5" s="1"/>
      <c r="D5" s="29"/>
      <c r="E5" s="94"/>
    </row>
    <row r="6" spans="1:5" s="2" customFormat="1" ht="13.5" customHeight="1">
      <c r="A6" s="50" t="s">
        <v>5</v>
      </c>
      <c r="B6" s="1"/>
      <c r="D6" s="29"/>
      <c r="E6" s="94"/>
    </row>
    <row r="7" spans="1:5" s="2" customFormat="1" ht="15" customHeight="1">
      <c r="A7" s="1"/>
      <c r="B7" s="1"/>
      <c r="D7" s="29"/>
      <c r="E7" s="94"/>
    </row>
    <row r="8" spans="1:5" s="65" customFormat="1" ht="23.1" customHeight="1">
      <c r="A8" s="64" t="s">
        <v>100</v>
      </c>
      <c r="B8" s="25"/>
      <c r="C8" s="25"/>
      <c r="D8" s="30"/>
      <c r="E8" s="101"/>
    </row>
    <row r="10" spans="1:5" ht="23.1" customHeight="1">
      <c r="A10" s="52"/>
      <c r="B10" s="52"/>
      <c r="C10" s="52"/>
      <c r="D10" s="78" t="s">
        <v>41</v>
      </c>
      <c r="E10" s="78"/>
    </row>
    <row r="11" spans="1:5" ht="23.1" customHeight="1">
      <c r="A11" s="61" t="s">
        <v>32</v>
      </c>
      <c r="B11" s="61" t="s">
        <v>40</v>
      </c>
      <c r="C11" s="62" t="s">
        <v>39</v>
      </c>
      <c r="D11" s="62" t="s">
        <v>42</v>
      </c>
      <c r="E11" s="96" t="s">
        <v>43</v>
      </c>
    </row>
    <row r="12" spans="1:5" ht="23.1" customHeight="1">
      <c r="A12" s="34"/>
      <c r="B12" s="72" t="s">
        <v>167</v>
      </c>
      <c r="C12" s="70"/>
      <c r="D12" s="70"/>
      <c r="E12" s="103">
        <v>16540.16</v>
      </c>
    </row>
    <row r="13" spans="1:5" s="38" customFormat="1" ht="23.1" customHeight="1">
      <c r="A13" s="26">
        <v>61</v>
      </c>
      <c r="B13" s="48" t="s">
        <v>149</v>
      </c>
      <c r="C13" s="36">
        <v>1</v>
      </c>
      <c r="D13" s="27">
        <v>186</v>
      </c>
      <c r="E13" s="104"/>
    </row>
    <row r="14" spans="1:5" s="38" customFormat="1" ht="23.1" customHeight="1">
      <c r="A14" s="26">
        <v>62</v>
      </c>
      <c r="B14" s="48" t="s">
        <v>150</v>
      </c>
      <c r="C14" s="36">
        <v>1</v>
      </c>
      <c r="D14" s="27">
        <v>381</v>
      </c>
      <c r="E14" s="104"/>
    </row>
    <row r="15" spans="1:5" s="38" customFormat="1" ht="23.1" customHeight="1">
      <c r="A15" s="26">
        <v>63</v>
      </c>
      <c r="B15" s="48" t="s">
        <v>151</v>
      </c>
      <c r="C15" s="36">
        <v>1</v>
      </c>
      <c r="D15" s="27">
        <v>277</v>
      </c>
      <c r="E15" s="104"/>
    </row>
    <row r="16" spans="1:5" ht="23.1" customHeight="1">
      <c r="A16" s="26">
        <v>64</v>
      </c>
      <c r="B16" s="48" t="s">
        <v>152</v>
      </c>
      <c r="C16" s="36">
        <v>1</v>
      </c>
      <c r="D16" s="27">
        <v>585</v>
      </c>
      <c r="E16" s="104"/>
    </row>
    <row r="17" spans="1:8" ht="23.1" customHeight="1">
      <c r="A17" s="26">
        <v>65</v>
      </c>
      <c r="B17" s="48" t="s">
        <v>153</v>
      </c>
      <c r="C17" s="36">
        <v>1</v>
      </c>
      <c r="D17" s="27">
        <v>9</v>
      </c>
      <c r="E17" s="104"/>
    </row>
    <row r="18" spans="1:8" ht="23.1" customHeight="1">
      <c r="A18" s="26">
        <v>66</v>
      </c>
      <c r="B18" s="48" t="s">
        <v>154</v>
      </c>
      <c r="C18" s="26">
        <v>6</v>
      </c>
      <c r="D18" s="27">
        <v>297</v>
      </c>
      <c r="E18" s="104">
        <v>237.12</v>
      </c>
      <c r="H18" s="73"/>
    </row>
    <row r="19" spans="1:8" ht="23.1" customHeight="1">
      <c r="A19" s="26">
        <v>67</v>
      </c>
      <c r="B19" s="48" t="s">
        <v>155</v>
      </c>
      <c r="C19" s="26">
        <v>1</v>
      </c>
      <c r="D19" s="27">
        <v>51</v>
      </c>
      <c r="E19" s="104"/>
    </row>
    <row r="20" spans="1:8" s="38" customFormat="1" ht="23.1" customHeight="1">
      <c r="A20" s="26">
        <v>68</v>
      </c>
      <c r="B20" s="48" t="s">
        <v>156</v>
      </c>
      <c r="C20" s="36">
        <v>1</v>
      </c>
      <c r="D20" s="27">
        <v>19</v>
      </c>
      <c r="E20" s="104">
        <v>14.64</v>
      </c>
    </row>
    <row r="21" spans="1:8" s="38" customFormat="1" ht="23.1" customHeight="1">
      <c r="A21" s="26">
        <v>69</v>
      </c>
      <c r="B21" s="48" t="s">
        <v>157</v>
      </c>
      <c r="C21" s="36">
        <v>1</v>
      </c>
      <c r="D21" s="27">
        <v>19</v>
      </c>
      <c r="E21" s="104"/>
    </row>
    <row r="22" spans="1:8" s="38" customFormat="1" ht="23.1" customHeight="1">
      <c r="A22" s="26">
        <v>70</v>
      </c>
      <c r="B22" s="48" t="s">
        <v>158</v>
      </c>
      <c r="C22" s="36">
        <v>1</v>
      </c>
      <c r="D22" s="27">
        <v>344</v>
      </c>
      <c r="E22" s="104"/>
    </row>
    <row r="23" spans="1:8" s="38" customFormat="1" ht="23.1" customHeight="1">
      <c r="A23" s="26">
        <v>71</v>
      </c>
      <c r="B23" s="48" t="s">
        <v>80</v>
      </c>
      <c r="C23" s="36" t="s">
        <v>32</v>
      </c>
      <c r="D23" s="27">
        <v>60</v>
      </c>
      <c r="E23" s="104">
        <v>60</v>
      </c>
    </row>
    <row r="24" spans="1:8" s="38" customFormat="1" ht="23.1" customHeight="1">
      <c r="A24" s="26">
        <v>72</v>
      </c>
      <c r="B24" s="48" t="s">
        <v>159</v>
      </c>
      <c r="C24" s="36">
        <v>1</v>
      </c>
      <c r="D24" s="27">
        <v>400</v>
      </c>
      <c r="E24" s="97">
        <v>86.56</v>
      </c>
    </row>
    <row r="25" spans="1:8" s="38" customFormat="1" ht="9.9" customHeight="1">
      <c r="A25" s="26"/>
      <c r="B25" s="48"/>
      <c r="C25" s="36"/>
      <c r="D25" s="37"/>
      <c r="E25" s="80"/>
    </row>
    <row r="26" spans="1:8" s="57" customFormat="1" ht="23.1" customHeight="1">
      <c r="A26" s="53"/>
      <c r="B26" s="54" t="s">
        <v>44</v>
      </c>
      <c r="C26" s="55" t="s">
        <v>0</v>
      </c>
      <c r="D26" s="56">
        <f>SUM(D13:D25)+'MAT 3'!D34+'MAT 2'!D34+MAT!D34</f>
        <v>30788</v>
      </c>
      <c r="E26" s="105">
        <f>SUM(E12:E25)</f>
        <v>16938.48</v>
      </c>
    </row>
    <row r="27" spans="1:8" s="57" customFormat="1" ht="23.1" customHeight="1">
      <c r="A27" s="58"/>
      <c r="B27" s="54" t="s">
        <v>38</v>
      </c>
      <c r="C27" s="55" t="s">
        <v>0</v>
      </c>
      <c r="D27" s="59">
        <f>SUM('LAB (2)'!D19)</f>
        <v>11582</v>
      </c>
      <c r="E27" s="106">
        <v>7802</v>
      </c>
    </row>
    <row r="28" spans="1:8" s="57" customFormat="1" ht="23.1" customHeight="1" thickBot="1">
      <c r="A28" s="58"/>
      <c r="B28" s="54" t="s">
        <v>45</v>
      </c>
      <c r="C28" s="55" t="s">
        <v>0</v>
      </c>
      <c r="D28" s="60">
        <f>SUM(D26:D27)</f>
        <v>42370</v>
      </c>
      <c r="E28" s="98">
        <f>SUM(E26:E27)</f>
        <v>24740.48</v>
      </c>
    </row>
    <row r="29" spans="1:8" s="57" customFormat="1" ht="9.9" customHeight="1" thickTop="1">
      <c r="A29" s="58"/>
      <c r="B29" s="54"/>
      <c r="C29" s="55"/>
      <c r="D29" s="59"/>
      <c r="E29" s="99"/>
    </row>
    <row r="30" spans="1:8">
      <c r="A30" s="35"/>
      <c r="B30" s="40" t="s">
        <v>63</v>
      </c>
      <c r="C30" s="40"/>
      <c r="D30" s="32"/>
      <c r="E30" s="100"/>
      <c r="F30" s="27"/>
    </row>
    <row r="31" spans="1:8">
      <c r="A31" s="35"/>
      <c r="B31" s="40" t="s">
        <v>61</v>
      </c>
      <c r="C31" s="40"/>
      <c r="D31" s="32"/>
      <c r="E31" s="100"/>
      <c r="F31" s="27"/>
    </row>
    <row r="32" spans="1:8">
      <c r="B32" s="40" t="s">
        <v>62</v>
      </c>
      <c r="C32" s="40"/>
      <c r="D32" s="32"/>
      <c r="E32" s="100"/>
      <c r="F32" s="27"/>
    </row>
    <row r="33" spans="2:2">
      <c r="B33" s="32" t="s">
        <v>168</v>
      </c>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sheetData>
  <mergeCells count="1">
    <mergeCell ref="D10:E10"/>
  </mergeCells>
  <pageMargins left="0.7" right="0.7" top="0.75" bottom="0.75" header="0.3" footer="0.3"/>
  <pageSetup paperSize="9" scale="8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2"/>
  <sheetViews>
    <sheetView showWhiteSpace="0" view="pageLayout" topLeftCell="A7" zoomScaleNormal="100" workbookViewId="0">
      <selection activeCell="F26" sqref="F26"/>
    </sheetView>
  </sheetViews>
  <sheetFormatPr defaultColWidth="14.6640625" defaultRowHeight="13.2"/>
  <cols>
    <col min="1" max="1" width="4.6640625" style="9" customWidth="1"/>
    <col min="2" max="3" width="14.6640625" style="9"/>
    <col min="4" max="4" width="21.109375" style="9" bestFit="1" customWidth="1"/>
    <col min="5" max="5" width="15.44140625" style="9" customWidth="1"/>
    <col min="6" max="16384" width="14.6640625" style="9"/>
  </cols>
  <sheetData>
    <row r="1" spans="1:6">
      <c r="D1" s="10"/>
      <c r="E1" s="11"/>
    </row>
    <row r="2" spans="1:6">
      <c r="D2" s="10"/>
      <c r="E2" s="11"/>
    </row>
    <row r="3" spans="1:6">
      <c r="D3" s="10"/>
      <c r="E3" s="11"/>
    </row>
    <row r="4" spans="1:6" s="2" customFormat="1" ht="13.5" customHeight="1">
      <c r="A4" s="49" t="s">
        <v>4</v>
      </c>
      <c r="B4" s="1"/>
      <c r="C4" s="1"/>
      <c r="F4" s="12"/>
    </row>
    <row r="5" spans="1:6" s="2" customFormat="1" ht="12" customHeight="1">
      <c r="A5" s="49" t="s">
        <v>15</v>
      </c>
      <c r="B5" s="1"/>
      <c r="C5" s="1"/>
    </row>
    <row r="6" spans="1:6" s="2" customFormat="1" ht="13.5" customHeight="1">
      <c r="A6" s="50" t="s">
        <v>5</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46</v>
      </c>
      <c r="C10" s="15" t="s">
        <v>0</v>
      </c>
      <c r="D10" s="1"/>
    </row>
    <row r="11" spans="1:6" s="2" customFormat="1" ht="15.6" customHeight="1">
      <c r="A11" s="13" t="s">
        <v>47</v>
      </c>
      <c r="C11" s="15" t="s">
        <v>0</v>
      </c>
      <c r="D11" s="1"/>
    </row>
    <row r="12" spans="1:6" s="2" customFormat="1" ht="15.6" customHeight="1">
      <c r="A12" s="13" t="s">
        <v>48</v>
      </c>
      <c r="C12" s="15" t="s">
        <v>0</v>
      </c>
      <c r="D12" s="3"/>
    </row>
    <row r="13" spans="1:6" s="2" customFormat="1" ht="15.6" customHeight="1">
      <c r="A13" s="13" t="s">
        <v>49</v>
      </c>
      <c r="C13" s="15" t="s">
        <v>0</v>
      </c>
      <c r="D13" s="3"/>
    </row>
    <row r="14" spans="1:6" s="2" customFormat="1" ht="15.6" customHeight="1">
      <c r="A14" s="13" t="s">
        <v>50</v>
      </c>
      <c r="C14" s="15" t="s">
        <v>0</v>
      </c>
      <c r="D14" s="1"/>
    </row>
    <row r="15" spans="1:6" s="2" customFormat="1" ht="15.6" customHeight="1">
      <c r="A15" s="13" t="s">
        <v>43</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51</v>
      </c>
      <c r="B19" s="41"/>
      <c r="C19" s="44" t="s">
        <v>0</v>
      </c>
      <c r="D19" s="79" t="s">
        <v>60</v>
      </c>
      <c r="E19" s="79"/>
      <c r="F19" s="79"/>
    </row>
    <row r="20" spans="1:6" s="2" customFormat="1" ht="85.5" customHeight="1">
      <c r="A20" s="13"/>
      <c r="B20" s="15"/>
      <c r="C20" s="13"/>
      <c r="D20" s="79"/>
      <c r="E20" s="79"/>
      <c r="F20" s="79"/>
    </row>
    <row r="21" spans="1:6" s="2" customFormat="1" ht="15.75" customHeight="1">
      <c r="A21" s="13"/>
      <c r="B21" s="15"/>
      <c r="C21" s="6"/>
    </row>
    <row r="22" spans="1:6" s="17" customFormat="1" ht="18.75" customHeight="1">
      <c r="A22" s="1"/>
      <c r="B22" s="16"/>
      <c r="C22" s="16"/>
      <c r="D22" s="2"/>
    </row>
    <row r="23" spans="1:6" s="17" customFormat="1" ht="15.6" customHeight="1">
      <c r="A23" s="43" t="s">
        <v>52</v>
      </c>
      <c r="B23" s="19"/>
      <c r="C23" s="16"/>
      <c r="D23" s="2"/>
    </row>
    <row r="24" spans="1:6" s="2" customFormat="1" ht="14.1" customHeight="1">
      <c r="A24" s="43" t="s">
        <v>53</v>
      </c>
      <c r="B24" s="20"/>
      <c r="C24" s="5"/>
    </row>
    <row r="25" spans="1:6" s="17" customFormat="1" ht="15.6" customHeight="1">
      <c r="A25" s="1"/>
      <c r="D25" s="2"/>
    </row>
    <row r="32" spans="1:6" s="2" customFormat="1" ht="14.1" customHeight="1">
      <c r="A32" s="18"/>
      <c r="B32" s="20"/>
      <c r="C32" s="5"/>
      <c r="D32" s="1"/>
    </row>
    <row r="41" spans="1:4">
      <c r="A41" s="9" t="s">
        <v>54</v>
      </c>
      <c r="D41" s="9" t="s">
        <v>56</v>
      </c>
    </row>
    <row r="42" spans="1:4">
      <c r="A42" s="9" t="s">
        <v>55</v>
      </c>
      <c r="D42" s="9" t="s">
        <v>57</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COVER</vt:lpstr>
      <vt:lpstr>LAB</vt:lpstr>
      <vt:lpstr>LAB (2)</vt:lpstr>
      <vt:lpstr>MAT</vt:lpstr>
      <vt:lpstr>MAT 2</vt:lpstr>
      <vt:lpstr>MAT 3</vt:lpstr>
      <vt:lpstr>MAT 4</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2022-10-18T01:10:06Z</cp:lastPrinted>
  <dcterms:created xsi:type="dcterms:W3CDTF">2020-09-09T09:05:40Z</dcterms:created>
  <dcterms:modified xsi:type="dcterms:W3CDTF">2022-12-03T06:32:04Z</dcterms:modified>
</cp:coreProperties>
</file>