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C946C3F0-0FCA-47D4-8820-F0CE4D9FA70E}" xr6:coauthVersionLast="47" xr6:coauthVersionMax="47" xr10:uidLastSave="{00000000-0000-0000-0000-000000000000}"/>
  <bookViews>
    <workbookView xWindow="1920" yWindow="1920" windowWidth="17256" windowHeight="8736" xr2:uid="{00000000-000D-0000-FFFF-FFFF00000000}"/>
  </bookViews>
  <sheets>
    <sheet name="COVER" sheetId="2" r:id="rId1"/>
    <sheet name="LAB" sheetId="5" r:id="rId2"/>
    <sheet name="MAT" sheetId="9" r:id="rId3"/>
    <sheet name="MAT 2" sheetId="10" r:id="rId4"/>
    <sheet name="SURVEYOR'S PARTICULARS" sheetId="7" r:id="rId5"/>
  </sheets>
  <definedNames>
    <definedName name="_xlnm.Print_Area" localSheetId="4">'SURVEYOR''S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8" i="10" l="1"/>
  <c r="E34" i="9"/>
  <c r="E25" i="5"/>
  <c r="E29" i="10" s="1"/>
  <c r="E30" i="10" l="1"/>
  <c r="D34" i="9"/>
  <c r="D28" i="10" s="1"/>
  <c r="D25" i="5"/>
  <c r="D29" i="10" s="1"/>
  <c r="D22" i="9"/>
  <c r="D21" i="9"/>
  <c r="D20" i="9"/>
  <c r="D29" i="9"/>
  <c r="D25" i="9"/>
  <c r="D19" i="9"/>
  <c r="D18" i="9"/>
  <c r="D17" i="9"/>
  <c r="D30" i="10" l="1"/>
</calcChain>
</file>

<file path=xl/sharedStrings.xml><?xml version="1.0" encoding="utf-8"?>
<sst xmlns="http://schemas.openxmlformats.org/spreadsheetml/2006/main" count="197" uniqueCount="130">
  <si>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</si>
  <si>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</si>
  <si>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</si>
  <si>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</si>
  <si>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</si>
  <si>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</si>
  <si>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</si>
  <si>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</si>
  <si>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</si>
  <si>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</si>
  <si>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</si>
  <si>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</si>
  <si>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</si>
  <si>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</si>
  <si>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</si>
  <si>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</si>
  <si>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</si>
  <si>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</si>
  <si>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</si>
  <si>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</si>
  <si>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</si>
  <si>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</si>
  <si>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</si>
  <si>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</si>
  <si>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</si>
  <si>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</si>
  <si>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</si>
  <si>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</si>
  <si>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</si>
  <si>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</si>
  <si>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</si>
  <si>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</si>
  <si>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</si>
  <si>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</si>
  <si>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</si>
  <si>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</si>
  <si>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</si>
  <si>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</si>
  <si>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</si>
  <si>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</si>
  <si>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</si>
  <si>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</si>
  <si>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</si>
  <si>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</si>
  <si>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</si>
  <si>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</si>
  <si>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</si>
  <si>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</si>
  <si>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</si>
  <si>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</si>
  <si>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</si>
  <si>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</si>
  <si>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</si>
  <si>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</si>
  <si>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</si>
  <si>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</si>
  <si>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</si>
  <si>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</si>
  <si>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</si>
  <si>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</si>
  <si>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</si>
  <si>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</si>
  <si>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 xml:space="preserve">SUNDRIES </t>
  </si>
  <si>
    <t>Attn: Motor Claims Dept</t>
  </si>
  <si>
    <t>THIRD PARTY CLAIM</t>
  </si>
  <si>
    <t>PA/TP/0884/2022/EQ</t>
  </si>
  <si>
    <r>
      <t xml:space="preserve">VEHICLE NOT </t>
    </r>
    <r>
      <rPr>
        <b/>
        <u/>
        <sz val="10"/>
        <rFont val="Audi Type"/>
        <family val="2"/>
      </rPr>
      <t>IN</t>
    </r>
    <r>
      <rPr>
        <b/>
        <sz val="10"/>
        <rFont val="Audi Type"/>
        <family val="2"/>
      </rPr>
      <t xml:space="preserve"> WORKSHOP. KINDLY ARRANGE FOR SURVEY ON 18/10/2022</t>
    </r>
  </si>
  <si>
    <t xml:space="preserve">YOUR INSURED VEH NO : SMJ 6719 P </t>
  </si>
  <si>
    <t>AIG Asia Pacific Insurance Pte Ltd</t>
  </si>
  <si>
    <t>78 Shenton Way</t>
  </si>
  <si>
    <t>#07-16 AIG Building</t>
  </si>
  <si>
    <t>Singapore 079120</t>
  </si>
  <si>
    <t xml:space="preserve">MS WONG TAN CHENG </t>
  </si>
  <si>
    <t xml:space="preserve">60 TREVOSE CRESCENT </t>
  </si>
  <si>
    <t>#03-29</t>
  </si>
  <si>
    <t>SINGAPORE 298090</t>
  </si>
  <si>
    <t>HP +65 96208260</t>
  </si>
  <si>
    <t>SFA 6188 B</t>
  </si>
  <si>
    <t>AUDI A4 SEDAN 1.4 TFSI S</t>
  </si>
  <si>
    <t>CVN 020553</t>
  </si>
  <si>
    <t>WAUZZZF43HA047070</t>
  </si>
  <si>
    <t xml:space="preserve">HOLLAND ROADS TOWARDS FARRER ROAD </t>
  </si>
  <si>
    <t>ESTIMATED LABOUR CHARGES FOR ACCIDENT VEHICLE SFA 6188 B</t>
  </si>
  <si>
    <t>MATERIAL LIST FOR ACCIDENT VEHICLE REGN NO. SFA 6188 B</t>
  </si>
  <si>
    <t xml:space="preserve">REAR BUMPER </t>
  </si>
  <si>
    <t xml:space="preserve">REAR BUMPER FIXING PARTS </t>
  </si>
  <si>
    <t xml:space="preserve">REAR BUMPER SECURING STRIP </t>
  </si>
  <si>
    <t xml:space="preserve">REAR BUMPER SPOILER </t>
  </si>
  <si>
    <t xml:space="preserve">REAR BUMPER REFLECTOR - LH / RH </t>
  </si>
  <si>
    <t xml:space="preserve">REAR LICENCE PLATE LIGHT - LH / RH </t>
  </si>
  <si>
    <t xml:space="preserve">REAR BUMPER REINFORCEMENT BEAM </t>
  </si>
  <si>
    <t xml:space="preserve">REAR BUMPER IMPACT BAR GASKET - LH / RH </t>
  </si>
  <si>
    <t xml:space="preserve">REAR BUMPER GUIDE SECTION - LH / RH </t>
  </si>
  <si>
    <t xml:space="preserve">REAR PARKING AID SENSOR - INNER / OUTER </t>
  </si>
  <si>
    <t xml:space="preserve">REAR PARKING AID SEAL RING </t>
  </si>
  <si>
    <t xml:space="preserve">REAR LID </t>
  </si>
  <si>
    <t xml:space="preserve">REAR LID HINGE - LH / RH </t>
  </si>
  <si>
    <t xml:space="preserve">REAR LID LOCK </t>
  </si>
  <si>
    <t xml:space="preserve">REAR LID LOCK COVER </t>
  </si>
  <si>
    <t xml:space="preserve">REAR LID ATTACHMENT PARTS </t>
  </si>
  <si>
    <t xml:space="preserve">REAR LID LOCK ACTUATOR PUSH BUTTON </t>
  </si>
  <si>
    <t xml:space="preserve">REAR LID LOCK STRIKER </t>
  </si>
  <si>
    <t xml:space="preserve">REAR LID FLAP GASKET </t>
  </si>
  <si>
    <t xml:space="preserve">PACKING ADHESIVE </t>
  </si>
  <si>
    <t xml:space="preserve">AUDI EMBLEM </t>
  </si>
  <si>
    <t xml:space="preserve">REAR CROSS PANEL </t>
  </si>
  <si>
    <t xml:space="preserve">REAR CROSS PANEL REINFORCEMENT </t>
  </si>
  <si>
    <t xml:space="preserve">REAR CROSS PANEL TRIM </t>
  </si>
  <si>
    <t xml:space="preserve">REAR NO PLATE </t>
  </si>
  <si>
    <t xml:space="preserve">S/N </t>
  </si>
  <si>
    <t xml:space="preserve">ACRYLIC SEALANT </t>
  </si>
  <si>
    <t xml:space="preserve">CAVITY WAX </t>
  </si>
  <si>
    <t xml:space="preserve">STONE CHIP </t>
  </si>
  <si>
    <t xml:space="preserve">METAL FILLER POWDER </t>
  </si>
  <si>
    <t>SUB TOTAL SPARE PARTS</t>
  </si>
  <si>
    <t xml:space="preserve">TO REMOVE AND TRANSFER REAR PARKING AID AND REAR LID KICK SENSOR. CHECK FUNCTION. </t>
  </si>
  <si>
    <t xml:space="preserve">TO REMOVE AND TRANSFER REAR LID'S CONVENIENCE LOCK SYSTEM AND WIRE HARNESS FOR TAIL LIGHTS. </t>
  </si>
  <si>
    <t xml:space="preserve">TO DISMANTLE AND RENEW REAR BUMPER AND REAR LID. TO CUT OUT AND WELD REAR END PANELLING. RE-ORGANIZE CRASH MANAGEMENT COMPONENTS. REINSTALL ALL PARTS REMOVED. </t>
  </si>
  <si>
    <t xml:space="preserve">TO CARRY OUT DIAGNOSTIC CHECK. </t>
  </si>
  <si>
    <t xml:space="preserve">TO DISLODGE AND REINSTALL REAR WIRE HARNESS FOR LIGHTS, BATTERY MANAGER, FUSE AND RELAY TRAYS, ELECTRICAL AND AUDIO EQUIPMENT. INSPECT FOR DAMAGE AND RENEW WHERE NECESSARY. </t>
  </si>
  <si>
    <t xml:space="preserve">TO RESPRAY REAR BUMPER, REAR LID, HINGES AND REAR END PANELLING. </t>
  </si>
  <si>
    <t xml:space="preserve">  </t>
  </si>
  <si>
    <t xml:space="preserve">REAR OUTER  TAIL LIGHT - LH / RH </t>
  </si>
  <si>
    <t xml:space="preserve">REAR OUTER TAIL LIGHT TRIM - LH / RH </t>
  </si>
  <si>
    <t xml:space="preserve">REAR INNER TAIL LIGHT - LH / RH </t>
  </si>
  <si>
    <t xml:space="preserve">REAR INNER TAIL LIGHT TRIM - LH / RH </t>
  </si>
  <si>
    <t>C/F</t>
  </si>
  <si>
    <t xml:space="preserve">                      BL-08/12/22</t>
  </si>
  <si>
    <t>Hi Guo Qiang</t>
  </si>
  <si>
    <t>4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</si>
</sst>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39">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2"/>
      <color rgb="FFFF0000"/>
      <name val="Audi Type"/>
    </font>
    <font>
      <b/>
      <i/>
      <sz val="10"/>
      <color rgb="FFFF0000"/>
      <name val="Audi Type"/>
      <family val="2"/>
    </font>
    <font>
      <b/>
      <i/>
      <u/>
      <sz val="10"/>
      <color rgb="FFFF0000"/>
      <name val="Audi Type"/>
      <family val="2"/>
    </font>
    <font>
      <b/>
      <i/>
      <sz val="11"/>
      <name val="Audi Type"/>
      <family val="2"/>
    </font>
    <font>
      <b/>
      <i/>
      <sz val="12"/>
      <color rgb="FFFF0000"/>
      <name val="Audi Type"/>
      <family val="2"/>
    </font>
    <font>
      <i/>
      <sz val="11"/>
      <color theme="1"/>
      <name val="Calibri"/>
      <family val="2"/>
      <scheme val="minor"/>
    </font>
    <font>
      <b/>
      <i/>
      <sz val="12"/>
      <color rgb="FFFF0000"/>
      <name val="Calibri"/>
      <family val="2"/>
      <scheme val="minor"/>
    </font>
    <font>
      <i/>
      <sz val="12"/>
      <color theme="1"/>
      <name val="Calibri"/>
      <family val="2"/>
      <scheme val="minor"/>
    </font>
    <font>
      <i/>
      <sz val="10"/>
      <color theme="1"/>
      <name val="Audi Type"/>
      <family val="2"/>
    </font>
    <font>
      <b/>
      <i/>
      <sz val="10"/>
      <color rgb="FFFF0000"/>
      <name val="Audi Type"/>
    </font>
    <font>
      <b/>
      <i/>
      <u/>
      <sz val="10"/>
      <color rgb="FFFF0000"/>
      <name val="Audi Type"/>
    </font>
    <font>
      <b/>
      <i/>
      <sz val="10"/>
      <name val="Audi Type"/>
    </font>
    <font>
      <b/>
      <i/>
      <sz val="11"/>
      <color theme="1"/>
      <name val="Calibri"/>
      <family val="2"/>
      <scheme val="minor"/>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FFC000"/>
        <bgColor indexed="64"/>
      </patternFill>
    </fill>
  </fills>
  <borders count="12">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98">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4" fillId="0" borderId="0" xfId="34"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2" fillId="0" borderId="0" xfId="3" applyFont="1" applyAlignment="1">
      <alignment vertical="center"/>
    </xf>
    <xf numFmtId="0" fontId="23"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4" fillId="0" borderId="0" xfId="0" applyFont="1" applyAlignment="1">
      <alignment horizontal="right" vertical="center"/>
    </xf>
    <xf numFmtId="0" fontId="25" fillId="0" borderId="0" xfId="0" applyFont="1" applyAlignment="1">
      <alignment horizontal="left" vertical="center"/>
    </xf>
    <xf numFmtId="0" fontId="25" fillId="0" borderId="0" xfId="0" applyFont="1" applyAlignment="1">
      <alignment horizontal="center" vertical="center"/>
    </xf>
    <xf numFmtId="164" fontId="25" fillId="0" borderId="2" xfId="1" applyFont="1" applyBorder="1" applyAlignment="1">
      <alignment horizontal="center" vertical="center"/>
    </xf>
    <xf numFmtId="0" fontId="24" fillId="0" borderId="0" xfId="0" applyFont="1"/>
    <xf numFmtId="0" fontId="24" fillId="0" borderId="0" xfId="0" applyFont="1" applyAlignment="1">
      <alignment horizontal="right"/>
    </xf>
    <xf numFmtId="164" fontId="25" fillId="0" borderId="0" xfId="1" applyFont="1" applyBorder="1" applyAlignment="1">
      <alignment horizontal="center" vertical="center"/>
    </xf>
    <xf numFmtId="164" fontId="25"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2" fillId="0" borderId="0" xfId="3" applyFont="1" applyAlignment="1">
      <alignment horizontal="center" vertical="center"/>
    </xf>
    <xf numFmtId="0" fontId="7" fillId="0" borderId="0" xfId="3" applyFont="1" applyAlignment="1">
      <alignment horizontal="center" vertical="center"/>
    </xf>
    <xf numFmtId="0" fontId="26" fillId="0" borderId="0" xfId="0" applyFont="1" applyAlignment="1">
      <alignment horizontal="right"/>
    </xf>
    <xf numFmtId="0" fontId="21" fillId="0" borderId="5" xfId="34" applyFont="1" applyBorder="1" applyAlignment="1">
      <alignment horizontal="left" vertical="center"/>
    </xf>
    <xf numFmtId="0" fontId="21" fillId="0" borderId="0" xfId="34" applyFont="1" applyAlignment="1">
      <alignment horizontal="left" vertical="center"/>
    </xf>
    <xf numFmtId="0" fontId="11" fillId="0" borderId="0" xfId="3" applyFont="1" applyAlignment="1">
      <alignment vertical="center"/>
    </xf>
    <xf numFmtId="164" fontId="4" fillId="0" borderId="0" xfId="1" applyFont="1" applyAlignment="1">
      <alignment horizontal="center" vertical="center"/>
    </xf>
    <xf numFmtId="0" fontId="6" fillId="0" borderId="0" xfId="3" applyFont="1" applyAlignment="1">
      <alignment horizontal="left" vertical="center" wrapText="1"/>
    </xf>
    <xf numFmtId="164" fontId="27" fillId="0" borderId="0" xfId="1" applyFont="1" applyAlignment="1">
      <alignment vertical="center"/>
    </xf>
    <xf numFmtId="164" fontId="28" fillId="0" borderId="0" xfId="1" applyFont="1" applyAlignment="1">
      <alignment vertical="center"/>
    </xf>
    <xf numFmtId="164" fontId="29" fillId="0" borderId="1" xfId="1" applyFont="1" applyBorder="1" applyAlignment="1">
      <alignment horizontal="center" vertical="center"/>
    </xf>
    <xf numFmtId="164" fontId="30" fillId="0" borderId="0" xfId="1" applyFont="1" applyAlignment="1">
      <alignment vertical="center"/>
    </xf>
    <xf numFmtId="0" fontId="31" fillId="0" borderId="0" xfId="0" applyFont="1"/>
    <xf numFmtId="164" fontId="32" fillId="0" borderId="0" xfId="1" applyFont="1" applyAlignment="1">
      <alignment vertical="center"/>
    </xf>
    <xf numFmtId="164" fontId="30" fillId="0" borderId="2" xfId="1" applyFont="1" applyBorder="1" applyAlignment="1">
      <alignment horizontal="center" vertical="center"/>
    </xf>
    <xf numFmtId="164" fontId="30" fillId="0" borderId="0" xfId="1" applyFont="1" applyBorder="1" applyAlignment="1">
      <alignment horizontal="center" vertical="center"/>
    </xf>
    <xf numFmtId="164" fontId="30" fillId="0" borderId="4" xfId="1" applyFont="1" applyBorder="1" applyAlignment="1">
      <alignment horizontal="center" vertical="center"/>
    </xf>
    <xf numFmtId="0" fontId="33" fillId="0" borderId="0" xfId="0" applyFont="1"/>
    <xf numFmtId="0" fontId="34" fillId="0" borderId="0" xfId="0" applyFont="1"/>
    <xf numFmtId="164" fontId="35" fillId="0" borderId="0" xfId="1" applyFont="1" applyAlignment="1">
      <alignment vertical="center"/>
    </xf>
    <xf numFmtId="164" fontId="35" fillId="0" borderId="0" xfId="1" applyFont="1" applyAlignment="1">
      <alignment horizontal="right" vertical="center"/>
    </xf>
    <xf numFmtId="164" fontId="36" fillId="0" borderId="0" xfId="1" applyFont="1" applyAlignment="1">
      <alignment vertical="center"/>
    </xf>
    <xf numFmtId="164" fontId="37" fillId="0" borderId="0" xfId="1" applyFont="1" applyAlignment="1">
      <alignment horizontal="center"/>
    </xf>
    <xf numFmtId="164" fontId="37" fillId="0" borderId="1" xfId="1" applyFont="1" applyBorder="1" applyAlignment="1">
      <alignment horizontal="center" vertical="center"/>
    </xf>
    <xf numFmtId="164" fontId="26" fillId="0" borderId="0" xfId="1" applyFont="1" applyAlignment="1">
      <alignment vertical="center"/>
    </xf>
    <xf numFmtId="164" fontId="26" fillId="0" borderId="4" xfId="1" applyFont="1" applyBorder="1" applyAlignment="1">
      <alignment horizontal="center" vertical="center"/>
    </xf>
    <xf numFmtId="0" fontId="38" fillId="4" borderId="6" xfId="0" applyFont="1" applyFill="1" applyBorder="1"/>
    <xf numFmtId="0" fontId="38" fillId="4" borderId="7" xfId="0" applyFont="1" applyFill="1" applyBorder="1"/>
    <xf numFmtId="0" fontId="38" fillId="4" borderId="8" xfId="0" applyFont="1" applyFill="1" applyBorder="1"/>
    <xf numFmtId="0" fontId="38" fillId="4" borderId="9" xfId="0" applyFont="1" applyFill="1" applyBorder="1"/>
    <xf numFmtId="15" fontId="38" fillId="4" borderId="10" xfId="0" applyNumberFormat="1" applyFont="1" applyFill="1" applyBorder="1"/>
    <xf numFmtId="0" fontId="38" fillId="4" borderId="11" xfId="0" applyFont="1" applyFill="1" applyBorder="1"/>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BA988AF6-7F6B-4573-B54B-9331AC8DB7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FF396AE-BD31-4D3F-A309-32766F66D06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4"/>
  <sheetViews>
    <sheetView tabSelected="1" topLeftCell="A20" zoomScale="90" zoomScaleNormal="90" workbookViewId="0">
      <selection activeCell="D22" sqref="D22:E24"/>
    </sheetView>
  </sheetViews>
  <sheetFormatPr defaultColWidth="14.6640625" defaultRowHeight="13.2"/>
  <cols>
    <col min="1" max="1" width="25.6640625" style="9" customWidth="1"/>
    <col min="2" max="2" width="5.6640625" style="65"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49" t="s">
        <v>4</v>
      </c>
      <c r="B4" s="66"/>
      <c r="E4" s="12"/>
    </row>
    <row r="5" spans="1:5" s="2" customFormat="1" ht="12" customHeight="1">
      <c r="A5" s="49" t="s">
        <v>15</v>
      </c>
      <c r="B5" s="66"/>
    </row>
    <row r="6" spans="1:5" s="2" customFormat="1" ht="13.5" customHeight="1">
      <c r="A6" s="50" t="s">
        <v>5</v>
      </c>
      <c r="B6" s="66"/>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65</v>
      </c>
    </row>
    <row r="15" spans="1:5" s="2" customFormat="1" ht="15.6" customHeight="1">
      <c r="A15" s="13" t="s">
        <v>3</v>
      </c>
      <c r="B15" s="15" t="s">
        <v>0</v>
      </c>
      <c r="C15" s="4">
        <v>44847</v>
      </c>
    </row>
    <row r="16" spans="1:5" s="2" customFormat="1" ht="15.6" customHeight="1">
      <c r="A16" s="13" t="s">
        <v>1</v>
      </c>
      <c r="B16" s="15" t="s">
        <v>0</v>
      </c>
      <c r="C16" s="7">
        <v>45903</v>
      </c>
    </row>
    <row r="17" spans="1:5" s="2" customFormat="1" ht="14.1" customHeight="1">
      <c r="A17" s="1"/>
      <c r="B17" s="67"/>
    </row>
    <row r="18" spans="1:5" s="2" customFormat="1" ht="19.5" customHeight="1">
      <c r="A18" s="13" t="s">
        <v>66</v>
      </c>
      <c r="B18" s="20"/>
    </row>
    <row r="19" spans="1:5" s="2" customFormat="1" ht="19.5" customHeight="1">
      <c r="A19" s="71" t="s">
        <v>67</v>
      </c>
      <c r="B19" s="71"/>
      <c r="C19" s="71"/>
    </row>
    <row r="20" spans="1:5" s="2" customFormat="1" ht="19.5" customHeight="1">
      <c r="A20" s="13"/>
      <c r="B20" s="15"/>
    </row>
    <row r="21" spans="1:5" s="2" customFormat="1" ht="15.75" customHeight="1" thickBot="1">
      <c r="A21" s="13" t="s">
        <v>68</v>
      </c>
      <c r="B21" s="15"/>
      <c r="C21" s="6"/>
      <c r="D21"/>
      <c r="E21"/>
    </row>
    <row r="22" spans="1:5" s="17" customFormat="1" ht="18.75" customHeight="1">
      <c r="A22" s="1" t="s">
        <v>69</v>
      </c>
      <c r="B22" s="16"/>
      <c r="C22" s="16"/>
      <c r="D22" s="92" t="s">
        <v>128</v>
      </c>
      <c r="E22" s="93"/>
    </row>
    <row r="23" spans="1:5" s="17" customFormat="1" ht="14.1" customHeight="1">
      <c r="A23" s="1" t="s">
        <v>70</v>
      </c>
      <c r="D23" s="94" t="s">
        <v>129</v>
      </c>
      <c r="E23" s="95"/>
    </row>
    <row r="24" spans="1:5" s="17" customFormat="1" ht="15.6" customHeight="1" thickBot="1">
      <c r="A24" s="1" t="s">
        <v>71</v>
      </c>
      <c r="D24" s="96">
        <v>44923</v>
      </c>
      <c r="E24" s="97"/>
    </row>
    <row r="25" spans="1:5" s="17" customFormat="1" ht="15.6" customHeight="1">
      <c r="A25" s="69" t="s">
        <v>63</v>
      </c>
      <c r="B25" s="70"/>
      <c r="C25" s="70"/>
      <c r="D25"/>
      <c r="E25"/>
    </row>
    <row r="26" spans="1:5" s="2" customFormat="1" ht="14.1" customHeight="1">
      <c r="A26" s="46"/>
      <c r="B26" s="67"/>
    </row>
    <row r="27" spans="1:5" s="2" customFormat="1" ht="14.1" customHeight="1">
      <c r="A27" s="18"/>
      <c r="B27" s="67"/>
      <c r="C27" s="1"/>
    </row>
    <row r="28" spans="1:5" s="2" customFormat="1" ht="15.6" customHeight="1">
      <c r="A28" s="13" t="s">
        <v>16</v>
      </c>
      <c r="B28" s="15" t="s">
        <v>0</v>
      </c>
      <c r="C28" s="1" t="s">
        <v>72</v>
      </c>
    </row>
    <row r="29" spans="1:5" s="2" customFormat="1" ht="15.6" customHeight="1">
      <c r="A29" s="13" t="s">
        <v>17</v>
      </c>
      <c r="B29" s="15" t="s">
        <v>0</v>
      </c>
      <c r="C29" s="1" t="s">
        <v>73</v>
      </c>
    </row>
    <row r="30" spans="1:5" s="2" customFormat="1" ht="15.6" customHeight="1">
      <c r="A30" s="13"/>
      <c r="B30" s="15"/>
      <c r="C30" s="1" t="s">
        <v>74</v>
      </c>
    </row>
    <row r="31" spans="1:5" s="2" customFormat="1" ht="15.6" customHeight="1">
      <c r="A31" s="13"/>
      <c r="B31" s="15"/>
      <c r="C31" s="1" t="s">
        <v>75</v>
      </c>
    </row>
    <row r="32" spans="1:5" s="2" customFormat="1" ht="15.6" customHeight="1">
      <c r="A32" s="13" t="s">
        <v>18</v>
      </c>
      <c r="B32" s="15" t="s">
        <v>0</v>
      </c>
      <c r="C32" s="1" t="s">
        <v>76</v>
      </c>
    </row>
    <row r="33" spans="1:3" s="2" customFormat="1" ht="15.6" customHeight="1">
      <c r="A33" s="13" t="s">
        <v>19</v>
      </c>
      <c r="B33" s="15" t="s">
        <v>0</v>
      </c>
      <c r="C33" s="1" t="s">
        <v>64</v>
      </c>
    </row>
    <row r="34" spans="1:3" s="2" customFormat="1">
      <c r="A34" s="13" t="s">
        <v>20</v>
      </c>
      <c r="B34" s="15" t="s">
        <v>0</v>
      </c>
      <c r="C34" s="7"/>
    </row>
    <row r="35" spans="1:3" s="2" customFormat="1" ht="21.75" customHeight="1">
      <c r="A35" s="13" t="s">
        <v>21</v>
      </c>
      <c r="B35" s="15" t="s">
        <v>0</v>
      </c>
      <c r="C35" s="13" t="s">
        <v>77</v>
      </c>
    </row>
    <row r="36" spans="1:3" s="2" customFormat="1">
      <c r="A36" s="13" t="s">
        <v>22</v>
      </c>
      <c r="B36" s="15" t="s">
        <v>0</v>
      </c>
      <c r="C36" s="1" t="s">
        <v>78</v>
      </c>
    </row>
    <row r="37" spans="1:3" s="2" customFormat="1" ht="15.6" customHeight="1">
      <c r="A37" s="21" t="s">
        <v>23</v>
      </c>
      <c r="B37" s="22" t="s">
        <v>0</v>
      </c>
      <c r="C37" s="8">
        <v>42667</v>
      </c>
    </row>
    <row r="38" spans="1:3" s="2" customFormat="1" ht="15.6" customHeight="1">
      <c r="A38" s="13" t="s">
        <v>24</v>
      </c>
      <c r="B38" s="15" t="s">
        <v>0</v>
      </c>
      <c r="C38" s="7" t="s">
        <v>79</v>
      </c>
    </row>
    <row r="39" spans="1:3" s="2" customFormat="1" ht="15.6" customHeight="1">
      <c r="A39" s="13" t="s">
        <v>25</v>
      </c>
      <c r="B39" s="15" t="s">
        <v>0</v>
      </c>
      <c r="C39" s="7" t="s">
        <v>80</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44841</v>
      </c>
    </row>
    <row r="44" spans="1:3" s="2" customFormat="1" ht="15.6" customHeight="1">
      <c r="A44" s="13" t="s">
        <v>30</v>
      </c>
      <c r="B44" s="15" t="s">
        <v>0</v>
      </c>
      <c r="C44" s="4" t="s">
        <v>81</v>
      </c>
    </row>
  </sheetData>
  <mergeCells count="2">
    <mergeCell ref="A25:C25"/>
    <mergeCell ref="A19:C19"/>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8"/>
  <sheetViews>
    <sheetView topLeftCell="A8" zoomScaleNormal="100" zoomScaleSheetLayoutView="115" workbookViewId="0">
      <selection activeCell="E8"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85"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86"/>
    </row>
    <row r="5" spans="1:5" s="2" customFormat="1" ht="10.5" customHeight="1">
      <c r="A5" s="23" t="s">
        <v>15</v>
      </c>
      <c r="B5" s="1"/>
      <c r="D5" s="29"/>
      <c r="E5" s="85"/>
    </row>
    <row r="6" spans="1:5" s="2" customFormat="1" ht="13.5" customHeight="1">
      <c r="A6" s="24" t="s">
        <v>5</v>
      </c>
      <c r="B6" s="1"/>
      <c r="D6" s="29"/>
      <c r="E6" s="85"/>
    </row>
    <row r="7" spans="1:5" s="2" customFormat="1" ht="15" customHeight="1">
      <c r="A7" s="1"/>
      <c r="B7" s="1"/>
      <c r="D7" s="29"/>
      <c r="E7" s="85"/>
    </row>
    <row r="8" spans="1:5" s="25" customFormat="1" ht="15.6">
      <c r="A8" s="45" t="s">
        <v>82</v>
      </c>
      <c r="D8" s="30"/>
      <c r="E8" s="87"/>
    </row>
    <row r="10" spans="1:5" ht="23.1" customHeight="1">
      <c r="D10" s="63" t="s">
        <v>34</v>
      </c>
      <c r="E10" s="88" t="s">
        <v>36</v>
      </c>
    </row>
    <row r="11" spans="1:5" ht="23.1" customHeight="1">
      <c r="A11" s="51" t="s">
        <v>32</v>
      </c>
      <c r="B11" s="51" t="s">
        <v>33</v>
      </c>
      <c r="C11" s="51"/>
      <c r="D11" s="31" t="s">
        <v>35</v>
      </c>
      <c r="E11" s="89" t="s">
        <v>37</v>
      </c>
    </row>
    <row r="13" spans="1:5" ht="26.4">
      <c r="A13" s="26">
        <v>1</v>
      </c>
      <c r="B13" s="47" t="s">
        <v>115</v>
      </c>
      <c r="C13" s="26" t="s">
        <v>32</v>
      </c>
      <c r="D13" s="27">
        <v>360</v>
      </c>
      <c r="E13" s="90">
        <v>360</v>
      </c>
    </row>
    <row r="14" spans="1:5" ht="15.6">
      <c r="B14" s="32"/>
      <c r="E14" s="90"/>
    </row>
    <row r="15" spans="1:5" ht="39.6">
      <c r="A15" s="26">
        <v>2</v>
      </c>
      <c r="B15" s="47" t="s">
        <v>116</v>
      </c>
      <c r="C15" s="26" t="s">
        <v>109</v>
      </c>
      <c r="D15" s="27">
        <v>280</v>
      </c>
      <c r="E15" s="90">
        <v>280</v>
      </c>
    </row>
    <row r="16" spans="1:5" ht="15.6">
      <c r="B16" s="32"/>
      <c r="E16" s="90"/>
    </row>
    <row r="17" spans="1:5" ht="52.8">
      <c r="A17" s="26">
        <v>3</v>
      </c>
      <c r="B17" s="47" t="s">
        <v>119</v>
      </c>
      <c r="C17" s="26" t="s">
        <v>32</v>
      </c>
      <c r="D17" s="27">
        <v>1400</v>
      </c>
      <c r="E17" s="90"/>
    </row>
    <row r="18" spans="1:5" ht="15.6">
      <c r="B18" s="32"/>
      <c r="E18" s="90"/>
    </row>
    <row r="19" spans="1:5" ht="52.8">
      <c r="A19" s="26">
        <v>4</v>
      </c>
      <c r="B19" s="47" t="s">
        <v>117</v>
      </c>
      <c r="C19" s="26"/>
      <c r="D19" s="27">
        <v>4200</v>
      </c>
      <c r="E19" s="90">
        <v>1000</v>
      </c>
    </row>
    <row r="20" spans="1:5" ht="15.6">
      <c r="A20" s="26"/>
      <c r="B20" s="47"/>
      <c r="C20" s="26"/>
      <c r="E20" s="90"/>
    </row>
    <row r="21" spans="1:5" ht="26.4">
      <c r="A21" s="26">
        <v>5</v>
      </c>
      <c r="B21" s="47" t="s">
        <v>120</v>
      </c>
      <c r="C21" s="26"/>
      <c r="D21" s="27">
        <v>3000</v>
      </c>
      <c r="E21" s="90">
        <v>1100</v>
      </c>
    </row>
    <row r="22" spans="1:5" ht="15.6">
      <c r="A22" s="26"/>
      <c r="B22" s="47"/>
      <c r="C22" s="26"/>
      <c r="E22" s="90"/>
    </row>
    <row r="23" spans="1:5" ht="15.6">
      <c r="A23" s="26">
        <v>6</v>
      </c>
      <c r="B23" s="47" t="s">
        <v>118</v>
      </c>
      <c r="C23" s="26" t="s">
        <v>109</v>
      </c>
      <c r="D23" s="27">
        <v>192</v>
      </c>
      <c r="E23" s="90">
        <v>192</v>
      </c>
    </row>
    <row r="24" spans="1:5">
      <c r="A24" s="26"/>
      <c r="B24" s="47"/>
      <c r="C24" s="26"/>
    </row>
    <row r="25" spans="1:5" ht="23.1" customHeight="1" thickBot="1">
      <c r="A25" s="26"/>
      <c r="B25" s="54" t="s">
        <v>38</v>
      </c>
      <c r="C25" s="34" t="s">
        <v>0</v>
      </c>
      <c r="D25" s="39">
        <f>SUM(D13:D24)</f>
        <v>9432</v>
      </c>
      <c r="E25" s="91">
        <f>SUM(E13:E24)</f>
        <v>2932</v>
      </c>
    </row>
    <row r="26" spans="1:5" ht="13.8" thickTop="1">
      <c r="B26" s="32"/>
      <c r="D26" s="33"/>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9"/>
  <sheetViews>
    <sheetView topLeftCell="A19" zoomScaleNormal="100" workbookViewId="0">
      <selection activeCell="E19"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74"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74"/>
    </row>
    <row r="5" spans="1:5" s="2" customFormat="1" ht="10.5" customHeight="1">
      <c r="A5" s="49" t="s">
        <v>15</v>
      </c>
      <c r="B5" s="1"/>
      <c r="D5" s="29"/>
      <c r="E5" s="74"/>
    </row>
    <row r="6" spans="1:5" s="2" customFormat="1" ht="13.5" customHeight="1">
      <c r="A6" s="50" t="s">
        <v>5</v>
      </c>
      <c r="B6" s="1"/>
      <c r="D6" s="29"/>
      <c r="E6" s="74"/>
    </row>
    <row r="7" spans="1:5" s="2" customFormat="1" ht="15" customHeight="1">
      <c r="A7" s="1"/>
      <c r="B7" s="1"/>
      <c r="D7" s="29"/>
      <c r="E7" s="74"/>
    </row>
    <row r="8" spans="1:5" s="25" customFormat="1" ht="23.1" customHeight="1">
      <c r="A8" s="64" t="s">
        <v>83</v>
      </c>
      <c r="D8" s="30"/>
      <c r="E8" s="75"/>
    </row>
    <row r="10" spans="1:5" ht="23.1" customHeight="1">
      <c r="A10" s="52"/>
      <c r="B10" s="52"/>
      <c r="C10" s="52"/>
      <c r="D10" s="72" t="s">
        <v>41</v>
      </c>
      <c r="E10" s="72"/>
    </row>
    <row r="11" spans="1:5" ht="23.1" customHeight="1">
      <c r="A11" s="61" t="s">
        <v>32</v>
      </c>
      <c r="B11" s="61" t="s">
        <v>40</v>
      </c>
      <c r="C11" s="62" t="s">
        <v>39</v>
      </c>
      <c r="D11" s="62" t="s">
        <v>42</v>
      </c>
      <c r="E11" s="76" t="s">
        <v>43</v>
      </c>
    </row>
    <row r="12" spans="1:5" ht="15" customHeight="1"/>
    <row r="13" spans="1:5" ht="23.1" customHeight="1">
      <c r="A13" s="26">
        <v>1</v>
      </c>
      <c r="B13" s="48" t="s">
        <v>84</v>
      </c>
      <c r="C13" s="26">
        <v>1</v>
      </c>
      <c r="D13" s="27">
        <v>2609</v>
      </c>
      <c r="E13" s="79">
        <v>2087.1999999999998</v>
      </c>
    </row>
    <row r="14" spans="1:5" ht="23.1" customHeight="1">
      <c r="A14" s="26">
        <v>2</v>
      </c>
      <c r="B14" s="48" t="s">
        <v>85</v>
      </c>
      <c r="C14" s="26">
        <v>1</v>
      </c>
      <c r="D14" s="27">
        <v>480</v>
      </c>
      <c r="E14" s="79"/>
    </row>
    <row r="15" spans="1:5" ht="23.1" customHeight="1">
      <c r="A15" s="26">
        <v>3</v>
      </c>
      <c r="B15" s="48" t="s">
        <v>86</v>
      </c>
      <c r="C15" s="26">
        <v>1</v>
      </c>
      <c r="D15" s="27">
        <v>249</v>
      </c>
      <c r="E15" s="79">
        <v>198.8</v>
      </c>
    </row>
    <row r="16" spans="1:5" ht="23.1" customHeight="1">
      <c r="A16" s="26">
        <v>4</v>
      </c>
      <c r="B16" s="48" t="s">
        <v>87</v>
      </c>
      <c r="C16" s="26">
        <v>1</v>
      </c>
      <c r="D16" s="27">
        <v>276</v>
      </c>
      <c r="E16" s="79">
        <v>220.8</v>
      </c>
    </row>
    <row r="17" spans="1:5" ht="23.1" customHeight="1">
      <c r="A17" s="26">
        <v>5</v>
      </c>
      <c r="B17" s="48" t="s">
        <v>88</v>
      </c>
      <c r="C17" s="26">
        <v>2</v>
      </c>
      <c r="D17" s="27">
        <f>(46*2)</f>
        <v>92</v>
      </c>
      <c r="E17" s="79">
        <v>36.479999999999997</v>
      </c>
    </row>
    <row r="18" spans="1:5" ht="23.1" customHeight="1">
      <c r="A18" s="26">
        <v>6</v>
      </c>
      <c r="B18" s="48" t="s">
        <v>122</v>
      </c>
      <c r="C18" s="26">
        <v>2</v>
      </c>
      <c r="D18" s="27">
        <f>(1135*2)</f>
        <v>2270</v>
      </c>
      <c r="E18" s="79"/>
    </row>
    <row r="19" spans="1:5" ht="23.1" customHeight="1">
      <c r="A19" s="26">
        <v>7</v>
      </c>
      <c r="B19" s="48" t="s">
        <v>123</v>
      </c>
      <c r="C19" s="26">
        <v>2</v>
      </c>
      <c r="D19" s="27">
        <f>(34*2)</f>
        <v>68</v>
      </c>
      <c r="E19" s="79"/>
    </row>
    <row r="20" spans="1:5" ht="23.1" customHeight="1">
      <c r="A20" s="26">
        <v>8</v>
      </c>
      <c r="B20" s="48" t="s">
        <v>124</v>
      </c>
      <c r="C20" s="26">
        <v>2</v>
      </c>
      <c r="D20" s="27">
        <f>(1135*2)</f>
        <v>2270</v>
      </c>
      <c r="E20" s="79"/>
    </row>
    <row r="21" spans="1:5" ht="23.1" customHeight="1">
      <c r="A21" s="26">
        <v>9</v>
      </c>
      <c r="B21" s="48" t="s">
        <v>125</v>
      </c>
      <c r="C21" s="26">
        <v>2</v>
      </c>
      <c r="D21" s="27">
        <f>(34*2)</f>
        <v>68</v>
      </c>
      <c r="E21" s="79"/>
    </row>
    <row r="22" spans="1:5" ht="23.1" customHeight="1">
      <c r="A22" s="26">
        <v>10</v>
      </c>
      <c r="B22" s="48" t="s">
        <v>89</v>
      </c>
      <c r="C22" s="26">
        <v>2</v>
      </c>
      <c r="D22" s="27">
        <f>128</f>
        <v>128</v>
      </c>
      <c r="E22" s="79"/>
    </row>
    <row r="23" spans="1:5" ht="23.1" customHeight="1">
      <c r="A23" s="26">
        <v>11</v>
      </c>
      <c r="B23" s="48" t="s">
        <v>90</v>
      </c>
      <c r="C23" s="26">
        <v>1</v>
      </c>
      <c r="D23" s="27">
        <v>1131</v>
      </c>
      <c r="E23" s="79">
        <v>904.8</v>
      </c>
    </row>
    <row r="24" spans="1:5" ht="23.1" customHeight="1">
      <c r="A24" s="26">
        <v>12</v>
      </c>
      <c r="B24" s="48" t="s">
        <v>91</v>
      </c>
      <c r="C24" s="26">
        <v>2</v>
      </c>
      <c r="D24" s="27">
        <v>32</v>
      </c>
      <c r="E24" s="79"/>
    </row>
    <row r="25" spans="1:5" ht="23.1" customHeight="1">
      <c r="A25" s="26">
        <v>13</v>
      </c>
      <c r="B25" s="48" t="s">
        <v>92</v>
      </c>
      <c r="C25" s="26">
        <v>2</v>
      </c>
      <c r="D25" s="27">
        <f>(26*2)</f>
        <v>52</v>
      </c>
      <c r="E25" s="79"/>
    </row>
    <row r="26" spans="1:5" ht="23.1" customHeight="1">
      <c r="A26" s="26">
        <v>14</v>
      </c>
      <c r="B26" s="48" t="s">
        <v>93</v>
      </c>
      <c r="C26" s="26">
        <v>2</v>
      </c>
      <c r="D26" s="27">
        <v>531</v>
      </c>
      <c r="E26" s="79"/>
    </row>
    <row r="27" spans="1:5" ht="23.1" customHeight="1">
      <c r="A27" s="26">
        <v>15</v>
      </c>
      <c r="B27" s="48" t="s">
        <v>94</v>
      </c>
      <c r="C27" s="26">
        <v>4</v>
      </c>
      <c r="D27" s="27">
        <v>10</v>
      </c>
      <c r="E27" s="79">
        <v>8</v>
      </c>
    </row>
    <row r="28" spans="1:5" ht="23.1" customHeight="1">
      <c r="A28" s="26">
        <v>16</v>
      </c>
      <c r="B28" s="48" t="s">
        <v>95</v>
      </c>
      <c r="C28" s="26">
        <v>1</v>
      </c>
      <c r="D28" s="27">
        <v>3497</v>
      </c>
      <c r="E28" s="79">
        <v>2797.6</v>
      </c>
    </row>
    <row r="29" spans="1:5" ht="23.1" customHeight="1">
      <c r="A29" s="26">
        <v>17</v>
      </c>
      <c r="B29" s="48" t="s">
        <v>96</v>
      </c>
      <c r="C29" s="26">
        <v>2</v>
      </c>
      <c r="D29" s="27">
        <f>(255*2)</f>
        <v>510</v>
      </c>
      <c r="E29" s="78"/>
    </row>
    <row r="30" spans="1:5" ht="23.1" customHeight="1">
      <c r="A30" s="26">
        <v>18</v>
      </c>
      <c r="B30" s="48" t="s">
        <v>97</v>
      </c>
      <c r="C30" s="26">
        <v>1</v>
      </c>
      <c r="D30" s="27">
        <v>218</v>
      </c>
      <c r="E30" s="78"/>
    </row>
    <row r="31" spans="1:5" ht="23.1" customHeight="1">
      <c r="A31" s="26">
        <v>19</v>
      </c>
      <c r="B31" s="48" t="s">
        <v>98</v>
      </c>
      <c r="C31" s="26">
        <v>1</v>
      </c>
      <c r="D31" s="27">
        <v>8</v>
      </c>
      <c r="E31" s="78"/>
    </row>
    <row r="32" spans="1:5" ht="23.1" customHeight="1">
      <c r="A32" s="26">
        <v>20</v>
      </c>
      <c r="B32" s="48" t="s">
        <v>99</v>
      </c>
      <c r="C32" s="26">
        <v>1</v>
      </c>
      <c r="D32" s="27">
        <v>429</v>
      </c>
      <c r="E32" s="78"/>
    </row>
    <row r="33" spans="1:6" s="38" customFormat="1" ht="9.9" customHeight="1">
      <c r="A33" s="26"/>
      <c r="B33" s="48"/>
      <c r="C33" s="36"/>
      <c r="D33" s="37"/>
      <c r="E33" s="78"/>
    </row>
    <row r="34" spans="1:6" s="57" customFormat="1" ht="23.1" customHeight="1" thickBot="1">
      <c r="A34" s="53"/>
      <c r="B34" s="54" t="s">
        <v>114</v>
      </c>
      <c r="C34" s="55" t="s">
        <v>0</v>
      </c>
      <c r="D34" s="60">
        <f>SUM(D13:D32)</f>
        <v>14928</v>
      </c>
      <c r="E34" s="82">
        <f>SUM(E13:E32)</f>
        <v>6253.68</v>
      </c>
    </row>
    <row r="35" spans="1:6" s="57" customFormat="1" ht="9.9" customHeight="1" thickTop="1">
      <c r="A35" s="58"/>
      <c r="B35" s="54"/>
      <c r="C35" s="55"/>
      <c r="D35" s="59" t="s">
        <v>121</v>
      </c>
      <c r="E35" s="83"/>
    </row>
    <row r="36" spans="1:6">
      <c r="A36" s="35"/>
      <c r="B36" s="40" t="s">
        <v>61</v>
      </c>
      <c r="C36" s="40"/>
      <c r="D36" s="32"/>
      <c r="E36" s="84"/>
      <c r="F36" s="27"/>
    </row>
    <row r="37" spans="1:6">
      <c r="A37" s="35"/>
      <c r="B37" s="40" t="s">
        <v>59</v>
      </c>
      <c r="C37" s="40"/>
      <c r="D37" s="32"/>
      <c r="E37" s="84"/>
      <c r="F37" s="27"/>
    </row>
    <row r="38" spans="1:6">
      <c r="B38" s="40" t="s">
        <v>60</v>
      </c>
      <c r="C38" s="40"/>
      <c r="D38" s="32"/>
      <c r="E38" s="84"/>
      <c r="F38" s="27"/>
    </row>
    <row r="39" spans="1:6">
      <c r="A39" s="35"/>
      <c r="B39" s="40"/>
    </row>
    <row r="40" spans="1:6">
      <c r="B40" s="32"/>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3"/>
  <sheetViews>
    <sheetView topLeftCell="A23" zoomScaleNormal="100" workbookViewId="0">
      <selection activeCell="E23"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74"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74"/>
    </row>
    <row r="5" spans="1:5" s="2" customFormat="1" ht="10.5" customHeight="1">
      <c r="A5" s="49" t="s">
        <v>15</v>
      </c>
      <c r="B5" s="1"/>
      <c r="D5" s="29"/>
      <c r="E5" s="74"/>
    </row>
    <row r="6" spans="1:5" s="2" customFormat="1" ht="13.5" customHeight="1">
      <c r="A6" s="50" t="s">
        <v>5</v>
      </c>
      <c r="B6" s="1"/>
      <c r="D6" s="29"/>
      <c r="E6" s="74"/>
    </row>
    <row r="7" spans="1:5" s="2" customFormat="1" ht="15" customHeight="1">
      <c r="A7" s="1"/>
      <c r="B7" s="1"/>
      <c r="D7" s="29"/>
      <c r="E7" s="74"/>
    </row>
    <row r="8" spans="1:5" s="25" customFormat="1" ht="23.1" customHeight="1">
      <c r="A8" s="64" t="s">
        <v>83</v>
      </c>
      <c r="D8" s="30"/>
      <c r="E8" s="75"/>
    </row>
    <row r="10" spans="1:5" ht="23.1" customHeight="1">
      <c r="A10" s="52"/>
      <c r="B10" s="52"/>
      <c r="C10" s="52"/>
      <c r="D10" s="72" t="s">
        <v>41</v>
      </c>
      <c r="E10" s="72"/>
    </row>
    <row r="11" spans="1:5" ht="23.1" customHeight="1">
      <c r="A11" s="61" t="s">
        <v>32</v>
      </c>
      <c r="B11" s="61" t="s">
        <v>40</v>
      </c>
      <c r="C11" s="62" t="s">
        <v>39</v>
      </c>
      <c r="D11" s="62" t="s">
        <v>42</v>
      </c>
      <c r="E11" s="76" t="s">
        <v>43</v>
      </c>
    </row>
    <row r="12" spans="1:5" ht="15" customHeight="1">
      <c r="B12" s="68" t="s">
        <v>126</v>
      </c>
      <c r="E12" s="77">
        <v>6253.68</v>
      </c>
    </row>
    <row r="13" spans="1:5" ht="23.1" customHeight="1">
      <c r="A13" s="26">
        <v>21</v>
      </c>
      <c r="B13" s="48" t="s">
        <v>100</v>
      </c>
      <c r="C13" s="26">
        <v>1</v>
      </c>
      <c r="D13" s="27">
        <v>1478</v>
      </c>
      <c r="E13" s="78"/>
    </row>
    <row r="14" spans="1:5" ht="23.1" customHeight="1">
      <c r="A14" s="26">
        <v>22</v>
      </c>
      <c r="B14" s="48" t="s">
        <v>101</v>
      </c>
      <c r="C14" s="26">
        <v>1</v>
      </c>
      <c r="D14" s="27">
        <v>37</v>
      </c>
      <c r="E14" s="79"/>
    </row>
    <row r="15" spans="1:5" ht="23.1" customHeight="1">
      <c r="A15" s="26">
        <v>23</v>
      </c>
      <c r="B15" s="48" t="s">
        <v>102</v>
      </c>
      <c r="C15" s="26">
        <v>1</v>
      </c>
      <c r="D15" s="27">
        <v>229</v>
      </c>
      <c r="E15" s="79"/>
    </row>
    <row r="16" spans="1:5" ht="23.1" customHeight="1">
      <c r="A16" s="26">
        <v>24</v>
      </c>
      <c r="B16" s="48" t="s">
        <v>103</v>
      </c>
      <c r="C16" s="26">
        <v>1</v>
      </c>
      <c r="D16" s="27">
        <v>21</v>
      </c>
      <c r="E16" s="79">
        <v>16.8</v>
      </c>
    </row>
    <row r="17" spans="1:6" ht="23.1" customHeight="1">
      <c r="A17" s="26">
        <v>25</v>
      </c>
      <c r="B17" s="48" t="s">
        <v>104</v>
      </c>
      <c r="C17" s="26">
        <v>1</v>
      </c>
      <c r="D17" s="27">
        <v>144</v>
      </c>
      <c r="E17" s="79">
        <v>114.8</v>
      </c>
    </row>
    <row r="18" spans="1:6" ht="23.1" customHeight="1">
      <c r="A18" s="26">
        <v>26</v>
      </c>
      <c r="B18" s="48" t="s">
        <v>105</v>
      </c>
      <c r="C18" s="26">
        <v>1</v>
      </c>
      <c r="D18" s="27">
        <v>274</v>
      </c>
      <c r="E18" s="79"/>
    </row>
    <row r="19" spans="1:6" ht="23.1" customHeight="1">
      <c r="A19" s="26">
        <v>27</v>
      </c>
      <c r="B19" s="48" t="s">
        <v>106</v>
      </c>
      <c r="C19" s="26">
        <v>1</v>
      </c>
      <c r="D19" s="27">
        <v>532</v>
      </c>
      <c r="E19" s="79"/>
    </row>
    <row r="20" spans="1:6" ht="23.1" customHeight="1">
      <c r="A20" s="26">
        <v>28</v>
      </c>
      <c r="B20" s="48" t="s">
        <v>107</v>
      </c>
      <c r="C20" s="26">
        <v>1</v>
      </c>
      <c r="D20" s="27">
        <v>185</v>
      </c>
      <c r="E20" s="79"/>
    </row>
    <row r="21" spans="1:6" ht="23.1" customHeight="1">
      <c r="A21" s="26">
        <v>29</v>
      </c>
      <c r="B21" s="48" t="s">
        <v>108</v>
      </c>
      <c r="C21" s="26" t="s">
        <v>109</v>
      </c>
      <c r="D21" s="27">
        <v>60</v>
      </c>
      <c r="E21" s="79">
        <v>60</v>
      </c>
    </row>
    <row r="22" spans="1:6" ht="23.1" customHeight="1">
      <c r="A22" s="26">
        <v>30</v>
      </c>
      <c r="B22" s="48" t="s">
        <v>110</v>
      </c>
      <c r="C22" s="26" t="s">
        <v>109</v>
      </c>
      <c r="D22" s="27">
        <v>180</v>
      </c>
      <c r="E22" s="79"/>
    </row>
    <row r="23" spans="1:6" ht="23.1" customHeight="1">
      <c r="A23" s="26">
        <v>31</v>
      </c>
      <c r="B23" s="48" t="s">
        <v>111</v>
      </c>
      <c r="C23" s="26" t="s">
        <v>109</v>
      </c>
      <c r="D23" s="27">
        <v>140</v>
      </c>
      <c r="E23" s="79"/>
    </row>
    <row r="24" spans="1:6" ht="23.1" customHeight="1">
      <c r="A24" s="26">
        <v>32</v>
      </c>
      <c r="B24" s="48" t="s">
        <v>112</v>
      </c>
      <c r="C24" s="26" t="s">
        <v>109</v>
      </c>
      <c r="D24" s="27">
        <v>180</v>
      </c>
      <c r="E24" s="79"/>
    </row>
    <row r="25" spans="1:6" ht="23.1" customHeight="1">
      <c r="A25" s="26">
        <v>33</v>
      </c>
      <c r="B25" s="48" t="s">
        <v>113</v>
      </c>
      <c r="C25" s="26" t="s">
        <v>109</v>
      </c>
      <c r="D25" s="27">
        <v>280</v>
      </c>
      <c r="E25" s="79"/>
    </row>
    <row r="26" spans="1:6" ht="23.1" customHeight="1">
      <c r="A26" s="26">
        <v>34</v>
      </c>
      <c r="B26" s="48" t="s">
        <v>62</v>
      </c>
      <c r="C26" s="26"/>
      <c r="D26" s="27">
        <v>400</v>
      </c>
      <c r="E26" s="79">
        <v>31.52</v>
      </c>
    </row>
    <row r="27" spans="1:6" s="38" customFormat="1" ht="9.9" customHeight="1">
      <c r="A27" s="26"/>
      <c r="B27" s="48"/>
      <c r="C27" s="36"/>
      <c r="D27" s="37"/>
      <c r="E27" s="79"/>
    </row>
    <row r="28" spans="1:6" s="57" customFormat="1" ht="23.1" customHeight="1">
      <c r="A28" s="53"/>
      <c r="B28" s="54" t="s">
        <v>44</v>
      </c>
      <c r="C28" s="55" t="s">
        <v>0</v>
      </c>
      <c r="D28" s="56">
        <f>SUM(MAT!D34,'MAT 2'!D13:D26)</f>
        <v>19068</v>
      </c>
      <c r="E28" s="80">
        <f>SUM(MAT!E34,'MAT 2'!E13:E26)</f>
        <v>6476.8000000000011</v>
      </c>
    </row>
    <row r="29" spans="1:6" s="57" customFormat="1" ht="23.1" customHeight="1">
      <c r="A29" s="58"/>
      <c r="B29" s="54" t="s">
        <v>38</v>
      </c>
      <c r="C29" s="55" t="s">
        <v>0</v>
      </c>
      <c r="D29" s="59">
        <f>LAB!D25</f>
        <v>9432</v>
      </c>
      <c r="E29" s="81">
        <f>LAB!E25</f>
        <v>2932</v>
      </c>
    </row>
    <row r="30" spans="1:6" s="57" customFormat="1" ht="23.1" customHeight="1" thickBot="1">
      <c r="A30" s="58"/>
      <c r="B30" s="54" t="s">
        <v>45</v>
      </c>
      <c r="C30" s="55" t="s">
        <v>0</v>
      </c>
      <c r="D30" s="60">
        <f>SUM(D28:D29)</f>
        <v>28500</v>
      </c>
      <c r="E30" s="82">
        <f>SUM(E28:E29)</f>
        <v>9408.8000000000011</v>
      </c>
    </row>
    <row r="31" spans="1:6" s="57" customFormat="1" ht="9.9" customHeight="1" thickTop="1">
      <c r="A31" s="58"/>
      <c r="B31" s="54"/>
      <c r="C31" s="55"/>
      <c r="D31" s="59"/>
      <c r="E31" s="83"/>
    </row>
    <row r="32" spans="1:6">
      <c r="A32" s="35"/>
      <c r="B32" s="40" t="s">
        <v>61</v>
      </c>
      <c r="C32" s="40"/>
      <c r="D32" s="32"/>
      <c r="E32" s="84"/>
      <c r="F32" s="27"/>
    </row>
    <row r="33" spans="1:6">
      <c r="A33" s="35"/>
      <c r="B33" s="40" t="s">
        <v>59</v>
      </c>
      <c r="C33" s="40"/>
      <c r="D33" s="32"/>
      <c r="E33" s="84"/>
      <c r="F33" s="27"/>
    </row>
    <row r="34" spans="1:6">
      <c r="B34" s="40" t="s">
        <v>60</v>
      </c>
      <c r="C34" s="40"/>
      <c r="D34" s="32"/>
      <c r="E34" s="84"/>
      <c r="F34" s="27"/>
    </row>
    <row r="35" spans="1:6">
      <c r="B35" s="32" t="s">
        <v>127</v>
      </c>
    </row>
    <row r="36" spans="1:6">
      <c r="B36" s="32"/>
    </row>
    <row r="37" spans="1:6">
      <c r="B37" s="32"/>
    </row>
    <row r="38" spans="1:6">
      <c r="B38" s="32"/>
    </row>
    <row r="39" spans="1:6">
      <c r="B39" s="32"/>
    </row>
    <row r="40" spans="1:6">
      <c r="B40" s="32"/>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showWhiteSpace="0" view="pageLayout" zoomScaleNormal="100" workbookViewId="0">
      <selection activeCell="F13" sqref="F13"/>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49" t="s">
        <v>4</v>
      </c>
      <c r="B4" s="1"/>
      <c r="C4" s="1"/>
      <c r="F4" s="12"/>
    </row>
    <row r="5" spans="1:6" s="2" customFormat="1" ht="12" customHeight="1">
      <c r="A5" s="49" t="s">
        <v>15</v>
      </c>
      <c r="B5" s="1"/>
      <c r="C5" s="1"/>
    </row>
    <row r="6" spans="1:6" s="2" customFormat="1" ht="13.5" customHeight="1">
      <c r="A6" s="50"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73" t="s">
        <v>58</v>
      </c>
      <c r="E19" s="73"/>
      <c r="F19" s="73"/>
    </row>
    <row r="20" spans="1:6" s="2" customFormat="1" ht="85.5" customHeight="1">
      <c r="A20" s="13"/>
      <c r="B20" s="15"/>
      <c r="C20" s="13"/>
      <c r="D20" s="73"/>
      <c r="E20" s="73"/>
      <c r="F20" s="73"/>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LAB</vt:lpstr>
      <vt:lpstr>MAT</vt:lpstr>
      <vt:lpstr>MAT 2</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2022-10-14T02:56:12Z</cp:lastPrinted>
  <dcterms:created xsi:type="dcterms:W3CDTF">2020-09-09T09:05:40Z</dcterms:created>
  <dcterms:modified xsi:type="dcterms:W3CDTF">2022-12-26T10:04:43Z</dcterms:modified>
</cp:coreProperties>
</file>