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Y:\PA\PA UBI DOC\Est 2022\"/>
    </mc:Choice>
  </mc:AlternateContent>
  <bookViews>
    <workbookView xWindow="0" yWindow="0" windowWidth="23040" windowHeight="9384" activeTab="1"/>
  </bookViews>
  <sheets>
    <sheet name="COVER" sheetId="2" r:id="rId1"/>
    <sheet name="LAB" sheetId="5" r:id="rId2"/>
    <sheet name="MAT" sheetId="9" r:id="rId3"/>
    <sheet name="MAT 2" sheetId="10" r:id="rId4"/>
    <sheet name="SURVEYOR'S PARTICULARS" sheetId="7" r:id="rId5"/>
  </sheets>
  <definedNames>
    <definedName name="_xlnm.Print_Area" localSheetId="4">'SURVEYOR''S PARTICULARS'!$A$1:$G$42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9" i="10" l="1"/>
  <c r="E23" i="5"/>
  <c r="E20" i="10" s="1"/>
  <c r="E21" i="10" l="1"/>
  <c r="D23" i="5"/>
  <c r="D20" i="10" s="1"/>
  <c r="D32" i="9"/>
  <c r="D27" i="9"/>
  <c r="D21" i="9"/>
  <c r="D20" i="9"/>
  <c r="D18" i="9"/>
  <c r="D34" i="9" s="1"/>
  <c r="D19" i="10" s="1"/>
  <c r="D21" i="10" s="1"/>
</calcChain>
</file>

<file path=xl/sharedStrings.xml><?xml version="1.0" encoding="utf-8"?>
<sst xmlns="http://schemas.openxmlformats.org/spreadsheetml/2006/main" count="183" uniqueCount="121">
  <si>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</si>
  <si>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</si>
  <si>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</si>
  <si>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</si>
  <si>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</si>
  <si>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</si>
  <si>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</si>
  <si>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</si>
  <si>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</si>
  <si>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</si>
  <si>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</si>
  <si>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</si>
  <si>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</si>
  <si>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</si>
  <si>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</si>
  <si>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</si>
  <si>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</si>
  <si>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</si>
  <si>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</si>
  <si>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</si>
  <si>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</si>
  <si>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</si>
  <si>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</si>
  <si>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</si>
  <si>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</si>
  <si>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</si>
  <si>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</si>
  <si>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</si>
  <si>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</si>
  <si>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</si>
  <si>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</si>
  <si>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</si>
  <si>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</si>
  <si>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</si>
  <si>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</si>
  <si>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</si>
  <si>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</si>
  <si>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</si>
  <si>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</si>
  <si>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</si>
  <si>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</si>
  <si>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</si>
  <si>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</si>
  <si>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</si>
  <si>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</si>
  <si>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</si>
  <si>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</si>
  <si>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</si>
  <si>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</si>
  <si>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</si>
  <si>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</si>
  <si>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</si>
  <si>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</si>
  <si>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</si>
  <si>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</si>
  <si>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</si>
  <si>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</si>
  <si>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</si>
  <si>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</si>
  <si>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</si>
  <si>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</si>
  <si>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</si>
  <si>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</si>
  <si>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</si>
  <si>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</si>
  <si>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PA/TP/0863/2022/EQ</t>
  </si>
  <si>
    <r>
      <t xml:space="preserve">VEHICLE NOT </t>
    </r>
    <r>
      <rPr>
        <b/>
        <u/>
        <sz val="10"/>
        <rFont val="Audi Type"/>
        <family val="2"/>
      </rPr>
      <t>IN</t>
    </r>
    <r>
      <rPr>
        <b/>
        <sz val="10"/>
        <rFont val="Audi Type"/>
        <family val="2"/>
      </rPr>
      <t xml:space="preserve"> WORKSHOP. KINDLY ARRANGE FOR SURVEY ON </t>
    </r>
  </si>
  <si>
    <t>YOUR INSURED VEH NO : SMY 9046 Z</t>
  </si>
  <si>
    <t>AIG Asia Pacific Insurance Pte Ltd</t>
  </si>
  <si>
    <t>78 Shenton Way</t>
  </si>
  <si>
    <t>#07-16 AIG Building</t>
  </si>
  <si>
    <t>Singapore 079120</t>
  </si>
  <si>
    <t xml:space="preserve">MR NG DILLON </t>
  </si>
  <si>
    <t xml:space="preserve">BLK 140 LORONG AH SOO </t>
  </si>
  <si>
    <t>#12-203</t>
  </si>
  <si>
    <t>SINGAPORE 530140</t>
  </si>
  <si>
    <t>HP +65 98629654</t>
  </si>
  <si>
    <t>SMD 6446 H</t>
  </si>
  <si>
    <t xml:space="preserve">AUDI A5 SPORTBACK 2.0 TFS </t>
  </si>
  <si>
    <t>DEM 033948</t>
  </si>
  <si>
    <t>WAUZZZF50MA059857</t>
  </si>
  <si>
    <t>CATHOLIC HIGH SCHOOL (PRIMARY)</t>
  </si>
  <si>
    <t xml:space="preserve">CARPARK </t>
  </si>
  <si>
    <t xml:space="preserve">ESTIMATED LABOUR CHARGES FOR ACCIDENT VEHICLE SMD 6446 H </t>
  </si>
  <si>
    <t xml:space="preserve">TO REMOVE, CHECK AND TRANSFER FRONT WIRE HARNESS FOR HEADLIGHTS, HORNS, OUTSIDE TEMPERATURE SENSOR, HEADLIGHT WASHER ASSY AND FRONT PARKING AID. </t>
  </si>
  <si>
    <t xml:space="preserve">TO DISMANTLE AND RENEW FRONT BUMPER. RE-ORGANIZE CRASH MANAGEMENT COMPONENTS. REINSTALL ALL PARTS REMOVED. </t>
  </si>
  <si>
    <t xml:space="preserve">TO RESPRAY FRONT BUMPER. </t>
  </si>
  <si>
    <t xml:space="preserve">TO CARRY OUT DIAGNOSTIC CHECK. </t>
  </si>
  <si>
    <t xml:space="preserve">S/N </t>
  </si>
  <si>
    <t xml:space="preserve">MATERIAL LIST FOR ACCIDENT VEHICLE REGN NO. SMD 6446 H </t>
  </si>
  <si>
    <t>SUB TOTAL SPARE PARTS</t>
  </si>
  <si>
    <t xml:space="preserve">FRONT BUMPER </t>
  </si>
  <si>
    <t xml:space="preserve">FRONT BUMPER SECURING STRIP - LH / RH </t>
  </si>
  <si>
    <t xml:space="preserve">FRONT BUMPER GRILLE - CENTER </t>
  </si>
  <si>
    <t xml:space="preserve">FRONT BUMPER CLOSING ELEMENT - LOWER CENTRE </t>
  </si>
  <si>
    <t xml:space="preserve">FRONT BUMPER SPOILER </t>
  </si>
  <si>
    <t xml:space="preserve">RADIATOR AIR GUIDE - LH / RH </t>
  </si>
  <si>
    <t xml:space="preserve">FRONT BUMPER CLOSING ELEMENT </t>
  </si>
  <si>
    <t xml:space="preserve">FRONT BUMPER AIR GUIDE GRILLE - LH / RH </t>
  </si>
  <si>
    <t xml:space="preserve">FRONT BUMPER AIR GUIDE GRILLE TRIM - LH / RH </t>
  </si>
  <si>
    <t xml:space="preserve">RADIATOR GRILLE TRIM - CENTER </t>
  </si>
  <si>
    <t xml:space="preserve">RADIATOR GRILLE </t>
  </si>
  <si>
    <t xml:space="preserve">FRONT BUMPER FOAM FILLER PIECE </t>
  </si>
  <si>
    <t xml:space="preserve">FRONT BUMPER REINFORCEMENT BEAM </t>
  </si>
  <si>
    <t xml:space="preserve">FRONT BUMPER GUIDE SECTION - LH / RH </t>
  </si>
  <si>
    <t xml:space="preserve">FRONT BUMPER TOP COVER </t>
  </si>
  <si>
    <t xml:space="preserve">CAUTION SIGN STICKER </t>
  </si>
  <si>
    <t xml:space="preserve">AIR CONDITONER STICKER </t>
  </si>
  <si>
    <t xml:space="preserve">FRONT BUMPER LOCK CARRIER BRACKET </t>
  </si>
  <si>
    <t xml:space="preserve">FRONT BUMPER SUPPORT - LH / RH </t>
  </si>
  <si>
    <t xml:space="preserve">FRONT PARKING AID SENSOR - INNER </t>
  </si>
  <si>
    <t xml:space="preserve">PARKING PARKING AID SEAL RING </t>
  </si>
  <si>
    <t xml:space="preserve">NOISE INSULATION </t>
  </si>
  <si>
    <t xml:space="preserve">FRONT NO PLATE </t>
  </si>
  <si>
    <t xml:space="preserve">RADIATOR GRILLE COVER </t>
  </si>
  <si>
    <t xml:space="preserve">          </t>
  </si>
  <si>
    <t xml:space="preserve">TO REAPPLY PAINT COATING FOR THE AFFECTED PANELS. (BY OWNER) </t>
  </si>
  <si>
    <t>c/f</t>
  </si>
  <si>
    <t xml:space="preserve">                      bl-04/11/22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</si>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</sst>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282">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9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44" fontId="9" fillId="0" borderId="0" xfId="4" applyFont="1" applyAlignment="1">
      <alignment horizontal="center" vertical="center"/>
    </xf>
    <xf numFmtId="0" fontId="26" fillId="0" borderId="0" xfId="0" applyFont="1" applyAlignment="1">
      <alignment horizontal="right"/>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164" fontId="30" fillId="0" borderId="0" xfId="1" applyFont="1" applyAlignment="1">
      <alignment vertical="center"/>
    </xf>
    <xf numFmtId="0" fontId="31" fillId="0" borderId="0" xfId="0" applyFont="1"/>
    <xf numFmtId="164" fontId="32" fillId="0" borderId="0" xfId="1" applyFont="1" applyAlignment="1">
      <alignment vertical="center"/>
    </xf>
    <xf numFmtId="164" fontId="30" fillId="0" borderId="2" xfId="1" applyFont="1" applyBorder="1" applyAlignment="1">
      <alignment horizontal="center" vertical="center"/>
    </xf>
    <xf numFmtId="164" fontId="30" fillId="0" borderId="0" xfId="1" applyFont="1" applyBorder="1" applyAlignment="1">
      <alignment horizontal="center" vertical="center"/>
    </xf>
    <xf numFmtId="164" fontId="30"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26" fillId="0" borderId="0" xfId="1" applyFont="1" applyAlignment="1">
      <alignment vertical="center"/>
    </xf>
    <xf numFmtId="164" fontId="26" fillId="0" borderId="4" xfId="1" applyFont="1" applyBorder="1" applyAlignment="1">
      <alignment horizontal="center" vertical="center"/>
    </xf>
    <xf numFmtId="0" fontId="38" fillId="4" borderId="0" xfId="0" applyFont="1" applyFill="1"/>
    <xf numFmtId="15" fontId="38" fillId="4" borderId="0" xfId="0" applyNumberFormat="1" applyFont="1" applyFill="1"/>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cellXfs>
  <cellStyles count="282">
    <cellStyle name="Bad" xfId="2" builtinId="27"/>
    <cellStyle name="Bad 2" xfId="31"/>
    <cellStyle name="Comma 2" xfId="26"/>
    <cellStyle name="Comma 2 2" xfId="23"/>
    <cellStyle name="Comma 2 2 2" xfId="24"/>
    <cellStyle name="Comma 2 2 2 2" xfId="171"/>
    <cellStyle name="Comma 2 2 3" xfId="25"/>
    <cellStyle name="Comma 2 2 3 2" xfId="172"/>
    <cellStyle name="Comma 2 2 4" xfId="126"/>
    <cellStyle name="Comma 2 2 4 2" xfId="252"/>
    <cellStyle name="Comma 2 2 5" xfId="170"/>
    <cellStyle name="Comma 2 3" xfId="35"/>
    <cellStyle name="Comma 2 3 2" xfId="127"/>
    <cellStyle name="Comma 2 3 2 2" xfId="253"/>
    <cellStyle name="Comma 2 3 3" xfId="178"/>
    <cellStyle name="Comma 2 4" xfId="36"/>
    <cellStyle name="Comma 2 4 2" xfId="179"/>
    <cellStyle name="Comma 2 5" xfId="125"/>
    <cellStyle name="Comma 2 5 2" xfId="251"/>
    <cellStyle name="Comma 2 6" xfId="173"/>
    <cellStyle name="Comma 2_PA9422012 - SGG 8118 Y - A5 2.0 TFSI QU - FRONT_REAR (RSA)_PA5542013 - SDJ 1000 T - A4 1.8T FSI MU - REAR (ETIQA)" xfId="37"/>
    <cellStyle name="Comma 3" xfId="38"/>
    <cellStyle name="Comma 3 2" xfId="39"/>
    <cellStyle name="Comma 3 2 2" xfId="40"/>
    <cellStyle name="Comma 3 2 2 2" xfId="182"/>
    <cellStyle name="Comma 3 2 3" xfId="129"/>
    <cellStyle name="Comma 3 2 3 2" xfId="255"/>
    <cellStyle name="Comma 3 2 4" xfId="181"/>
    <cellStyle name="Comma 3 3" xfId="41"/>
    <cellStyle name="Comma 3 3 2" xfId="183"/>
    <cellStyle name="Comma 3 4" xfId="42"/>
    <cellStyle name="Comma 3 4 2" xfId="184"/>
    <cellStyle name="Comma 3 5" xfId="128"/>
    <cellStyle name="Comma 3 5 2" xfId="254"/>
    <cellStyle name="Comma 3 6" xfId="180"/>
    <cellStyle name="Comma 4" xfId="43"/>
    <cellStyle name="Comma 4 2" xfId="44"/>
    <cellStyle name="Comma 4 2 2" xfId="186"/>
    <cellStyle name="Comma 4 3" xfId="45"/>
    <cellStyle name="Comma 4 3 2" xfId="187"/>
    <cellStyle name="Comma 4 4" xfId="130"/>
    <cellStyle name="Comma 4 4 2" xfId="256"/>
    <cellStyle name="Comma 4 5" xfId="185"/>
    <cellStyle name="Comma 5" xfId="46"/>
    <cellStyle name="Comma 5 2" xfId="47"/>
    <cellStyle name="Comma 5 2 2" xfId="189"/>
    <cellStyle name="Comma 5 3" xfId="131"/>
    <cellStyle name="Comma 5 3 2" xfId="257"/>
    <cellStyle name="Comma 5 4" xfId="188"/>
    <cellStyle name="Comma 6" xfId="48"/>
    <cellStyle name="Comma 6 2" xfId="132"/>
    <cellStyle name="Comma 6 2 2" xfId="258"/>
    <cellStyle name="Comma 6 3" xfId="190"/>
    <cellStyle name="Comma 7" xfId="29"/>
    <cellStyle name="Comma 7 2" xfId="124"/>
    <cellStyle name="Comma 7 2 2" xfId="250"/>
    <cellStyle name="Comma 7 3" xfId="176"/>
    <cellStyle name="Currency" xfId="1" builtinId="4"/>
    <cellStyle name="Currency 10" xfId="50"/>
    <cellStyle name="Currency 10 2" xfId="192"/>
    <cellStyle name="Currency 11" xfId="51"/>
    <cellStyle name="Currency 11 2" xfId="193"/>
    <cellStyle name="Currency 12" xfId="52"/>
    <cellStyle name="Currency 12 2" xfId="194"/>
    <cellStyle name="Currency 13" xfId="49"/>
    <cellStyle name="Currency 13 2" xfId="191"/>
    <cellStyle name="Currency 2" xfId="4"/>
    <cellStyle name="Currency 2 10" xfId="155"/>
    <cellStyle name="Currency 2 2" xfId="18"/>
    <cellStyle name="Currency 2 2 2" xfId="55"/>
    <cellStyle name="Currency 2 2 2 2" xfId="197"/>
    <cellStyle name="Currency 2 2 3" xfId="56"/>
    <cellStyle name="Currency 2 2 3 2" xfId="198"/>
    <cellStyle name="Currency 2 2 4" xfId="54"/>
    <cellStyle name="Currency 2 2 4 2" xfId="196"/>
    <cellStyle name="Currency 2 2 5" xfId="32"/>
    <cellStyle name="Currency 2 2 5 2" xfId="177"/>
    <cellStyle name="Currency 2 2 6" xfId="135"/>
    <cellStyle name="Currency 2 2 6 2" xfId="261"/>
    <cellStyle name="Currency 2 2 7" xfId="165"/>
    <cellStyle name="Currency 2 3" xfId="16"/>
    <cellStyle name="Currency 2 3 2" xfId="57"/>
    <cellStyle name="Currency 2 3 2 2" xfId="199"/>
    <cellStyle name="Currency 2 3 3" xfId="27"/>
    <cellStyle name="Currency 2 3 3 2" xfId="174"/>
    <cellStyle name="Currency 2 3 4" xfId="136"/>
    <cellStyle name="Currency 2 3 4 2" xfId="262"/>
    <cellStyle name="Currency 2 3 5" xfId="163"/>
    <cellStyle name="Currency 2 4" xfId="14"/>
    <cellStyle name="Currency 2 4 2" xfId="58"/>
    <cellStyle name="Currency 2 4 2 2" xfId="200"/>
    <cellStyle name="Currency 2 4 3" xfId="134"/>
    <cellStyle name="Currency 2 4 3 2" xfId="260"/>
    <cellStyle name="Currency 2 4 4" xfId="161"/>
    <cellStyle name="Currency 2 5" xfId="12"/>
    <cellStyle name="Currency 2 5 2" xfId="53"/>
    <cellStyle name="Currency 2 5 2 2" xfId="195"/>
    <cellStyle name="Currency 2 5 3" xfId="121"/>
    <cellStyle name="Currency 2 5 3 2" xfId="247"/>
    <cellStyle name="Currency 2 5 4" xfId="159"/>
    <cellStyle name="Currency 2 6" xfId="21"/>
    <cellStyle name="Currency 2 6 2" xfId="168"/>
    <cellStyle name="Currency 2 7" xfId="19"/>
    <cellStyle name="Currency 2 7 2" xfId="166"/>
    <cellStyle name="Currency 2 8" xfId="10"/>
    <cellStyle name="Currency 2 8 2" xfId="157"/>
    <cellStyle name="Currency 2 9" xfId="119"/>
    <cellStyle name="Currency 2 9 2" xfId="245"/>
    <cellStyle name="Currency 2_PA9422012 - SGG 8118 Y - A5 2.0 TFSI QU - FRONT_REAR (RSA)_PA5542013 - SDJ 1000 T - A4 1.8T FSI MU - REAR (ETIQA)" xfId="59"/>
    <cellStyle name="Currency 3" xfId="60"/>
    <cellStyle name="Currency 3 2" xfId="61"/>
    <cellStyle name="Currency 3 2 2" xfId="5"/>
    <cellStyle name="Currency 3 2 2 2" xfId="17"/>
    <cellStyle name="Currency 3 2 2 2 2" xfId="63"/>
    <cellStyle name="Currency 3 2 2 2 2 2" xfId="64"/>
    <cellStyle name="Currency 3 2 2 2 2 2 2" xfId="205"/>
    <cellStyle name="Currency 3 2 2 2 2 3" xfId="140"/>
    <cellStyle name="Currency 3 2 2 2 2 3 2" xfId="266"/>
    <cellStyle name="Currency 3 2 2 2 2 4" xfId="204"/>
    <cellStyle name="Currency 3 2 2 2 3" xfId="65"/>
    <cellStyle name="Currency 3 2 2 2 3 2" xfId="206"/>
    <cellStyle name="Currency 3 2 2 2 4" xfId="66"/>
    <cellStyle name="Currency 3 2 2 2 4 2" xfId="207"/>
    <cellStyle name="Currency 3 2 2 2 5" xfId="62"/>
    <cellStyle name="Currency 3 2 2 2 5 2" xfId="203"/>
    <cellStyle name="Currency 3 2 2 2 6" xfId="28"/>
    <cellStyle name="Currency 3 2 2 2 6 2" xfId="175"/>
    <cellStyle name="Currency 3 2 2 2 7" xfId="139"/>
    <cellStyle name="Currency 3 2 2 2 7 2" xfId="265"/>
    <cellStyle name="Currency 3 2 2 2 8" xfId="281"/>
    <cellStyle name="Currency 3 2 2 2 9" xfId="164"/>
    <cellStyle name="Currency 3 2 2 3" xfId="15"/>
    <cellStyle name="Currency 3 2 2 3 2" xfId="68"/>
    <cellStyle name="Currency 3 2 2 3 2 2" xfId="209"/>
    <cellStyle name="Currency 3 2 2 3 3" xfId="67"/>
    <cellStyle name="Currency 3 2 2 3 3 2" xfId="208"/>
    <cellStyle name="Currency 3 2 2 3 4" xfId="141"/>
    <cellStyle name="Currency 3 2 2 3 4 2" xfId="267"/>
    <cellStyle name="Currency 3 2 2 3 5" xfId="162"/>
    <cellStyle name="Currency 3 2 2 4" xfId="13"/>
    <cellStyle name="Currency 3 2 2 4 2" xfId="69"/>
    <cellStyle name="Currency 3 2 2 4 2 2" xfId="210"/>
    <cellStyle name="Currency 3 2 2 4 3" xfId="122"/>
    <cellStyle name="Currency 3 2 2 4 3 2" xfId="248"/>
    <cellStyle name="Currency 3 2 2 4 4" xfId="160"/>
    <cellStyle name="Currency 3 2 2 5" xfId="22"/>
    <cellStyle name="Currency 3 2 2 5 2" xfId="115"/>
    <cellStyle name="Currency 3 2 2 5 2 2" xfId="244"/>
    <cellStyle name="Currency 3 2 2 5 3" xfId="169"/>
    <cellStyle name="Currency 3 2 2 6" xfId="20"/>
    <cellStyle name="Currency 3 2 2 6 2" xfId="167"/>
    <cellStyle name="Currency 3 2 2 7" xfId="11"/>
    <cellStyle name="Currency 3 2 2 7 2" xfId="158"/>
    <cellStyle name="Currency 3 2 2 8" xfId="120"/>
    <cellStyle name="Currency 3 2 2 8 2" xfId="246"/>
    <cellStyle name="Currency 3 2 2 9" xfId="156"/>
    <cellStyle name="Currency 3 2 3" xfId="70"/>
    <cellStyle name="Currency 3 2 3 2" xfId="71"/>
    <cellStyle name="Currency 3 2 3 2 2" xfId="212"/>
    <cellStyle name="Currency 3 2 3 3" xfId="72"/>
    <cellStyle name="Currency 3 2 3 3 2" xfId="213"/>
    <cellStyle name="Currency 3 2 3 4" xfId="142"/>
    <cellStyle name="Currency 3 2 3 4 2" xfId="268"/>
    <cellStyle name="Currency 3 2 3 5" xfId="211"/>
    <cellStyle name="Currency 3 2 4" xfId="73"/>
    <cellStyle name="Currency 3 2 4 2" xfId="143"/>
    <cellStyle name="Currency 3 2 4 2 2" xfId="269"/>
    <cellStyle name="Currency 3 2 4 3" xfId="214"/>
    <cellStyle name="Currency 3 2 5" xfId="74"/>
    <cellStyle name="Currency 3 2 5 2" xfId="215"/>
    <cellStyle name="Currency 3 2 6" xfId="75"/>
    <cellStyle name="Currency 3 2 6 2" xfId="216"/>
    <cellStyle name="Currency 3 2 7" xfId="138"/>
    <cellStyle name="Currency 3 2 7 2" xfId="264"/>
    <cellStyle name="Currency 3 2 8" xfId="202"/>
    <cellStyle name="Currency 3 3" xfId="76"/>
    <cellStyle name="Currency 3 3 2" xfId="77"/>
    <cellStyle name="Currency 3 3 2 2" xfId="218"/>
    <cellStyle name="Currency 3 3 3" xfId="144"/>
    <cellStyle name="Currency 3 3 3 2" xfId="270"/>
    <cellStyle name="Currency 3 3 4" xfId="217"/>
    <cellStyle name="Currency 3 4" xfId="78"/>
    <cellStyle name="Currency 3 4 2" xfId="219"/>
    <cellStyle name="Currency 3 5" xfId="137"/>
    <cellStyle name="Currency 3 5 2" xfId="263"/>
    <cellStyle name="Currency 3 6" xfId="201"/>
    <cellStyle name="Currency 4" xfId="79"/>
    <cellStyle name="Currency 4 2" xfId="80"/>
    <cellStyle name="Currency 4 2 2" xfId="81"/>
    <cellStyle name="Currency 4 2 2 2" xfId="82"/>
    <cellStyle name="Currency 4 2 2 2 2" xfId="222"/>
    <cellStyle name="Currency 4 2 2 3" xfId="83"/>
    <cellStyle name="Currency 4 2 2 3 2" xfId="223"/>
    <cellStyle name="Currency 4 2 2 4" xfId="146"/>
    <cellStyle name="Currency 4 2 2 4 2" xfId="272"/>
    <cellStyle name="Currency 4 2 2 5" xfId="221"/>
    <cellStyle name="Currency 4 2 3" xfId="84"/>
    <cellStyle name="Currency 4 2 3 2" xfId="147"/>
    <cellStyle name="Currency 4 2 3 2 2" xfId="273"/>
    <cellStyle name="Currency 4 2 3 3" xfId="224"/>
    <cellStyle name="Currency 4 2 4" xfId="85"/>
    <cellStyle name="Currency 4 2 4 2" xfId="225"/>
    <cellStyle name="Currency 4 2 5" xfId="145"/>
    <cellStyle name="Currency 4 2 5 2" xfId="271"/>
    <cellStyle name="Currency 4 2 6" xfId="220"/>
    <cellStyle name="Currency 4 3" xfId="86"/>
    <cellStyle name="Currency 4 4" xfId="87"/>
    <cellStyle name="Currency 4_PA5412012 - SCP 2112 C - Q5 2.0T FSI QU - FRONT_REAR (MSIG-SGX)" xfId="88"/>
    <cellStyle name="Currency 5" xfId="89"/>
    <cellStyle name="Currency 5 2" xfId="90"/>
    <cellStyle name="Currency 5 2 2" xfId="91"/>
    <cellStyle name="Currency 5 2 2 2" xfId="150"/>
    <cellStyle name="Currency 5 2 2 2 2" xfId="276"/>
    <cellStyle name="Currency 5 2 2 3" xfId="228"/>
    <cellStyle name="Currency 5 2 3" xfId="92"/>
    <cellStyle name="Currency 5 2 3 2" xfId="229"/>
    <cellStyle name="Currency 5 2 4" xfId="93"/>
    <cellStyle name="Currency 5 2 4 2" xfId="230"/>
    <cellStyle name="Currency 5 2 5" xfId="149"/>
    <cellStyle name="Currency 5 2 5 2" xfId="275"/>
    <cellStyle name="Currency 5 2 6" xfId="280"/>
    <cellStyle name="Currency 5 2 7" xfId="227"/>
    <cellStyle name="Currency 5 3" xfId="94"/>
    <cellStyle name="Currency 5 3 2" xfId="151"/>
    <cellStyle name="Currency 5 3 2 2" xfId="277"/>
    <cellStyle name="Currency 5 3 3" xfId="231"/>
    <cellStyle name="Currency 5 4" xfId="95"/>
    <cellStyle name="Currency 5 4 2" xfId="232"/>
    <cellStyle name="Currency 5 5" xfId="148"/>
    <cellStyle name="Currency 5 5 2" xfId="274"/>
    <cellStyle name="Currency 5 6" xfId="226"/>
    <cellStyle name="Currency 6" xfId="96"/>
    <cellStyle name="Currency 6 2" xfId="97"/>
    <cellStyle name="Currency 6 2 2" xfId="98"/>
    <cellStyle name="Currency 6 2 2 2" xfId="235"/>
    <cellStyle name="Currency 6 2 3" xfId="234"/>
    <cellStyle name="Currency 6 3" xfId="99"/>
    <cellStyle name="Currency 6 3 2" xfId="236"/>
    <cellStyle name="Currency 6 4" xfId="100"/>
    <cellStyle name="Currency 6 4 2" xfId="237"/>
    <cellStyle name="Currency 6 5" xfId="152"/>
    <cellStyle name="Currency 6 5 2" xfId="278"/>
    <cellStyle name="Currency 6 6" xfId="233"/>
    <cellStyle name="Currency 7" xfId="101"/>
    <cellStyle name="Currency 7 2" xfId="102"/>
    <cellStyle name="Currency 7 2 2" xfId="239"/>
    <cellStyle name="Currency 7 3" xfId="103"/>
    <cellStyle name="Currency 7 3 2" xfId="240"/>
    <cellStyle name="Currency 7 4" xfId="153"/>
    <cellStyle name="Currency 7 4 2" xfId="279"/>
    <cellStyle name="Currency 7 5" xfId="238"/>
    <cellStyle name="Currency 8" xfId="104"/>
    <cellStyle name="Currency 8 2" xfId="105"/>
    <cellStyle name="Currency 8 2 2" xfId="242"/>
    <cellStyle name="Currency 8 3" xfId="133"/>
    <cellStyle name="Currency 8 3 2" xfId="259"/>
    <cellStyle name="Currency 8 4" xfId="241"/>
    <cellStyle name="Currency 9" xfId="106"/>
    <cellStyle name="Currency 9 2" xfId="243"/>
    <cellStyle name="Normal" xfId="0" builtinId="0"/>
    <cellStyle name="Normal 2" xfId="3"/>
    <cellStyle name="Normal 2 2" xfId="33"/>
    <cellStyle name="Normal 2 2 2" xfId="34"/>
    <cellStyle name="Normal 2 2 2 2" xfId="7"/>
    <cellStyle name="Normal 2 2 2 3" xfId="116"/>
    <cellStyle name="Normal 2 3" xfId="154"/>
    <cellStyle name="Normal 2_PA0332013 - SKH 6302 S_SGS 838 S - TTSR 2.0T FSI - FRONT (MSIG-OD)" xfId="107"/>
    <cellStyle name="Normal 3" xfId="9"/>
    <cellStyle name="Normal 3 2" xfId="108"/>
    <cellStyle name="Normal 3 2 2" xfId="109"/>
    <cellStyle name="Normal 3_PA2832013 - SJU 4838 U - A4 1.8T FSI MU - FRONT (AVIVA)" xfId="110"/>
    <cellStyle name="Normal 4" xfId="111"/>
    <cellStyle name="Normal 4 2" xfId="112"/>
    <cellStyle name="Normal 4 2 2" xfId="6"/>
    <cellStyle name="Normal 4 3" xfId="113"/>
    <cellStyle name="Normal 5" xfId="8"/>
    <cellStyle name="Normal 5 4" xfId="117"/>
    <cellStyle name="Normal 6" xfId="114"/>
    <cellStyle name="Normal 6 2" xfId="123"/>
    <cellStyle name="Normal 6 2 2" xfId="249"/>
    <cellStyle name="Normal 7" xfId="30"/>
    <cellStyle name="Normal 7 2"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xmlns="" id="{10D075E5-5ACA-455F-8048-9D27CA0BF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xmlns="" id="{71B6BA04-3054-4BF8-ACDC-945009DDE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opLeftCell="A13" zoomScale="90" zoomScaleNormal="90" workbookViewId="0">
      <selection activeCell="D21" sqref="D21"/>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44841</v>
      </c>
    </row>
    <row r="16" spans="1:5" s="2" customFormat="1" ht="15.6" customHeight="1">
      <c r="A16" s="13" t="s">
        <v>1</v>
      </c>
      <c r="B16" s="15" t="s">
        <v>0</v>
      </c>
      <c r="C16" s="7">
        <v>45065</v>
      </c>
    </row>
    <row r="17" spans="1:5" s="2" customFormat="1" ht="14.1" customHeight="1">
      <c r="A17" s="1"/>
      <c r="B17" s="67"/>
    </row>
    <row r="18" spans="1:5" s="2" customFormat="1" ht="19.5" customHeight="1">
      <c r="A18" s="13" t="s">
        <v>66</v>
      </c>
      <c r="B18" s="20"/>
    </row>
    <row r="19" spans="1:5" s="2" customFormat="1" ht="19.5" customHeight="1">
      <c r="A19" s="92" t="s">
        <v>67</v>
      </c>
      <c r="B19" s="92"/>
      <c r="C19" s="92"/>
    </row>
    <row r="20" spans="1:5" s="2" customFormat="1" ht="19.5" customHeight="1">
      <c r="A20" s="13"/>
      <c r="B20" s="15"/>
    </row>
    <row r="21" spans="1:5" s="2" customFormat="1" ht="15.75" customHeight="1">
      <c r="A21" s="13" t="s">
        <v>68</v>
      </c>
      <c r="B21" s="15"/>
      <c r="C21" s="6"/>
      <c r="D21" s="88" t="s">
        <v>119</v>
      </c>
      <c r="E21" s="88"/>
    </row>
    <row r="22" spans="1:5" s="17" customFormat="1" ht="18.75" customHeight="1">
      <c r="A22" s="1" t="s">
        <v>69</v>
      </c>
      <c r="B22" s="16"/>
      <c r="C22" s="16"/>
      <c r="D22" s="88" t="s">
        <v>120</v>
      </c>
      <c r="E22" s="88"/>
    </row>
    <row r="23" spans="1:5" s="17" customFormat="1" ht="14.1" customHeight="1">
      <c r="A23" s="1" t="s">
        <v>70</v>
      </c>
      <c r="D23" s="89">
        <v>44890</v>
      </c>
      <c r="E23" s="88"/>
    </row>
    <row r="24" spans="1:5" s="17" customFormat="1" ht="15.6" customHeight="1">
      <c r="A24" s="1" t="s">
        <v>71</v>
      </c>
      <c r="D24"/>
      <c r="E24"/>
    </row>
    <row r="25" spans="1:5" s="17" customFormat="1" ht="15.6" customHeight="1">
      <c r="A25" s="90" t="s">
        <v>63</v>
      </c>
      <c r="B25" s="91"/>
      <c r="C25" s="91"/>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64</v>
      </c>
    </row>
    <row r="34" spans="1:3" s="2" customFormat="1">
      <c r="A34" s="13" t="s">
        <v>20</v>
      </c>
      <c r="B34" s="15" t="s">
        <v>0</v>
      </c>
      <c r="C34" s="7">
        <v>7210156113</v>
      </c>
    </row>
    <row r="35" spans="1:3" s="2" customFormat="1" ht="21.75" customHeight="1">
      <c r="A35" s="13" t="s">
        <v>21</v>
      </c>
      <c r="B35" s="15" t="s">
        <v>0</v>
      </c>
      <c r="C35" s="13" t="s">
        <v>77</v>
      </c>
    </row>
    <row r="36" spans="1:3" s="2" customFormat="1">
      <c r="A36" s="13" t="s">
        <v>22</v>
      </c>
      <c r="B36" s="15" t="s">
        <v>0</v>
      </c>
      <c r="C36" s="1" t="s">
        <v>78</v>
      </c>
    </row>
    <row r="37" spans="1:3" s="2" customFormat="1" ht="15.6" customHeight="1">
      <c r="A37" s="21" t="s">
        <v>23</v>
      </c>
      <c r="B37" s="22" t="s">
        <v>0</v>
      </c>
      <c r="C37" s="8">
        <v>44561</v>
      </c>
    </row>
    <row r="38" spans="1:3" s="2" customFormat="1" ht="15.6" customHeight="1">
      <c r="A38" s="13" t="s">
        <v>24</v>
      </c>
      <c r="B38" s="15" t="s">
        <v>0</v>
      </c>
      <c r="C38" s="7" t="s">
        <v>79</v>
      </c>
    </row>
    <row r="39" spans="1:3" s="2" customFormat="1" ht="15.6" customHeight="1">
      <c r="A39" s="13" t="s">
        <v>25</v>
      </c>
      <c r="B39" s="15" t="s">
        <v>0</v>
      </c>
      <c r="C39" s="7" t="s">
        <v>80</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44839</v>
      </c>
    </row>
    <row r="44" spans="1:3" s="2" customFormat="1" ht="15.6" customHeight="1">
      <c r="A44" s="13" t="s">
        <v>30</v>
      </c>
      <c r="B44" s="15" t="s">
        <v>0</v>
      </c>
      <c r="C44" s="4" t="s">
        <v>81</v>
      </c>
    </row>
    <row r="45" spans="1:3">
      <c r="C45" s="9" t="s">
        <v>82</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tabSelected="1" topLeftCell="A7" zoomScaleNormal="100" zoomScaleSheetLayoutView="115" workbookViewId="0">
      <selection activeCell="B18" sqref="B18"/>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2"/>
    </row>
    <row r="5" spans="1:5" s="2" customFormat="1" ht="10.5" customHeight="1">
      <c r="A5" s="23" t="s">
        <v>15</v>
      </c>
      <c r="B5" s="1"/>
      <c r="D5" s="29"/>
      <c r="E5" s="81"/>
    </row>
    <row r="6" spans="1:5" s="2" customFormat="1" ht="13.5" customHeight="1">
      <c r="A6" s="24" t="s">
        <v>5</v>
      </c>
      <c r="B6" s="1"/>
      <c r="D6" s="29"/>
      <c r="E6" s="81"/>
    </row>
    <row r="7" spans="1:5" s="2" customFormat="1" ht="15" customHeight="1">
      <c r="A7" s="1"/>
      <c r="B7" s="1"/>
      <c r="D7" s="29"/>
      <c r="E7" s="81"/>
    </row>
    <row r="8" spans="1:5" s="25" customFormat="1" ht="15.6">
      <c r="A8" s="45" t="s">
        <v>83</v>
      </c>
      <c r="D8" s="30"/>
      <c r="E8" s="83"/>
    </row>
    <row r="10" spans="1:5" ht="23.1" customHeight="1">
      <c r="D10" s="63" t="s">
        <v>34</v>
      </c>
      <c r="E10" s="84" t="s">
        <v>36</v>
      </c>
    </row>
    <row r="11" spans="1:5" ht="23.1" customHeight="1">
      <c r="A11" s="51" t="s">
        <v>32</v>
      </c>
      <c r="B11" s="51" t="s">
        <v>33</v>
      </c>
      <c r="C11" s="51"/>
      <c r="D11" s="31" t="s">
        <v>35</v>
      </c>
      <c r="E11" s="85" t="s">
        <v>37</v>
      </c>
    </row>
    <row r="13" spans="1:5" ht="52.8">
      <c r="A13" s="26">
        <v>1</v>
      </c>
      <c r="B13" s="47" t="s">
        <v>84</v>
      </c>
      <c r="C13" s="26" t="s">
        <v>32</v>
      </c>
      <c r="D13" s="27">
        <v>480</v>
      </c>
      <c r="E13" s="86">
        <v>480</v>
      </c>
    </row>
    <row r="14" spans="1:5" ht="15.6">
      <c r="B14" s="32"/>
      <c r="E14" s="86"/>
    </row>
    <row r="15" spans="1:5" ht="39.6">
      <c r="A15" s="26">
        <v>2</v>
      </c>
      <c r="B15" s="47" t="s">
        <v>85</v>
      </c>
      <c r="C15" s="26"/>
      <c r="D15" s="27">
        <v>1200</v>
      </c>
      <c r="E15" s="86">
        <v>500</v>
      </c>
    </row>
    <row r="16" spans="1:5" ht="15.6">
      <c r="B16" s="32"/>
      <c r="E16" s="86"/>
    </row>
    <row r="17" spans="1:5" ht="15.6">
      <c r="A17" s="26">
        <v>3</v>
      </c>
      <c r="B17" s="47" t="s">
        <v>86</v>
      </c>
      <c r="C17" s="26"/>
      <c r="D17" s="27">
        <v>1200</v>
      </c>
      <c r="E17" s="86">
        <v>550</v>
      </c>
    </row>
    <row r="18" spans="1:5" ht="15.6">
      <c r="B18" s="32"/>
      <c r="E18" s="86"/>
    </row>
    <row r="19" spans="1:5" ht="26.4">
      <c r="A19" s="26">
        <v>4</v>
      </c>
      <c r="B19" s="47" t="s">
        <v>116</v>
      </c>
      <c r="C19" s="26" t="s">
        <v>32</v>
      </c>
      <c r="D19" s="27">
        <v>100</v>
      </c>
      <c r="E19" s="86"/>
    </row>
    <row r="20" spans="1:5" ht="15.6">
      <c r="A20" s="26"/>
      <c r="B20" s="47"/>
      <c r="C20" s="26"/>
      <c r="E20" s="86"/>
    </row>
    <row r="21" spans="1:5" ht="15.6">
      <c r="A21" s="26">
        <v>5</v>
      </c>
      <c r="B21" s="47" t="s">
        <v>87</v>
      </c>
      <c r="C21" s="26" t="s">
        <v>88</v>
      </c>
      <c r="D21" s="27">
        <v>192</v>
      </c>
      <c r="E21" s="86">
        <v>192</v>
      </c>
    </row>
    <row r="22" spans="1:5">
      <c r="A22" s="26"/>
      <c r="B22" s="47"/>
      <c r="C22" s="26"/>
    </row>
    <row r="23" spans="1:5" ht="23.1" customHeight="1" thickBot="1">
      <c r="A23" s="26"/>
      <c r="B23" s="54" t="s">
        <v>38</v>
      </c>
      <c r="C23" s="34" t="s">
        <v>0</v>
      </c>
      <c r="D23" s="39">
        <f>SUM(D13:D21)</f>
        <v>3172</v>
      </c>
      <c r="E23" s="87">
        <f>SUM(E13:E21)</f>
        <v>1722</v>
      </c>
    </row>
    <row r="24" spans="1:5" ht="13.8" thickTop="1">
      <c r="B24" s="32"/>
      <c r="D24" s="33" t="s">
        <v>115</v>
      </c>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21" zoomScaleNormal="100" workbookViewId="0">
      <selection activeCell="E9"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0"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0"/>
    </row>
    <row r="5" spans="1:5" s="2" customFormat="1" ht="10.5" customHeight="1">
      <c r="A5" s="49" t="s">
        <v>15</v>
      </c>
      <c r="B5" s="1"/>
      <c r="D5" s="29"/>
      <c r="E5" s="70"/>
    </row>
    <row r="6" spans="1:5" s="2" customFormat="1" ht="13.5" customHeight="1">
      <c r="A6" s="50" t="s">
        <v>5</v>
      </c>
      <c r="B6" s="1"/>
      <c r="D6" s="29"/>
      <c r="E6" s="70"/>
    </row>
    <row r="7" spans="1:5" s="2" customFormat="1" ht="15" customHeight="1">
      <c r="A7" s="1"/>
      <c r="B7" s="1"/>
      <c r="D7" s="29"/>
      <c r="E7" s="70"/>
    </row>
    <row r="8" spans="1:5" s="25" customFormat="1" ht="23.1" customHeight="1">
      <c r="A8" s="64" t="s">
        <v>89</v>
      </c>
      <c r="D8" s="30"/>
      <c r="E8" s="71"/>
    </row>
    <row r="10" spans="1:5" ht="23.1" customHeight="1">
      <c r="A10" s="52"/>
      <c r="B10" s="52"/>
      <c r="C10" s="52"/>
      <c r="D10" s="93" t="s">
        <v>41</v>
      </c>
      <c r="E10" s="93"/>
    </row>
    <row r="11" spans="1:5" ht="23.1" customHeight="1">
      <c r="A11" s="61" t="s">
        <v>32</v>
      </c>
      <c r="B11" s="61" t="s">
        <v>40</v>
      </c>
      <c r="C11" s="62" t="s">
        <v>39</v>
      </c>
      <c r="D11" s="62" t="s">
        <v>42</v>
      </c>
      <c r="E11" s="72" t="s">
        <v>43</v>
      </c>
    </row>
    <row r="12" spans="1:5" ht="15" customHeight="1"/>
    <row r="13" spans="1:5" ht="23.1" customHeight="1">
      <c r="A13" s="26">
        <v>1</v>
      </c>
      <c r="B13" s="48" t="s">
        <v>91</v>
      </c>
      <c r="C13" s="26">
        <v>1</v>
      </c>
      <c r="D13" s="27">
        <v>2493</v>
      </c>
      <c r="E13" s="74"/>
    </row>
    <row r="14" spans="1:5" ht="23.1" customHeight="1">
      <c r="A14" s="26">
        <v>2</v>
      </c>
      <c r="B14" s="48" t="s">
        <v>92</v>
      </c>
      <c r="C14" s="26">
        <v>2</v>
      </c>
      <c r="D14" s="27">
        <v>79</v>
      </c>
      <c r="E14" s="74"/>
    </row>
    <row r="15" spans="1:5" ht="23.1" customHeight="1">
      <c r="A15" s="26">
        <v>3</v>
      </c>
      <c r="B15" s="48" t="s">
        <v>93</v>
      </c>
      <c r="C15" s="26">
        <v>1</v>
      </c>
      <c r="D15" s="27">
        <v>219</v>
      </c>
      <c r="E15" s="74"/>
    </row>
    <row r="16" spans="1:5" ht="23.1" customHeight="1">
      <c r="A16" s="26">
        <v>4</v>
      </c>
      <c r="B16" s="48" t="s">
        <v>94</v>
      </c>
      <c r="C16" s="26">
        <v>1</v>
      </c>
      <c r="D16" s="27">
        <v>293</v>
      </c>
      <c r="E16" s="74"/>
    </row>
    <row r="17" spans="1:5" ht="23.1" customHeight="1">
      <c r="A17" s="26">
        <v>5</v>
      </c>
      <c r="B17" s="48" t="s">
        <v>95</v>
      </c>
      <c r="C17" s="26">
        <v>1</v>
      </c>
      <c r="D17" s="27">
        <v>599</v>
      </c>
      <c r="E17" s="74"/>
    </row>
    <row r="18" spans="1:5" ht="23.1" customHeight="1">
      <c r="A18" s="26">
        <v>6</v>
      </c>
      <c r="B18" s="48" t="s">
        <v>96</v>
      </c>
      <c r="C18" s="26">
        <v>2</v>
      </c>
      <c r="D18" s="27">
        <f>(72*2)</f>
        <v>144</v>
      </c>
      <c r="E18" s="74"/>
    </row>
    <row r="19" spans="1:5" ht="23.1" customHeight="1">
      <c r="A19" s="26">
        <v>7</v>
      </c>
      <c r="B19" s="48" t="s">
        <v>97</v>
      </c>
      <c r="C19" s="26">
        <v>1</v>
      </c>
      <c r="D19" s="27">
        <v>293</v>
      </c>
      <c r="E19" s="74"/>
    </row>
    <row r="20" spans="1:5" ht="23.1" customHeight="1">
      <c r="A20" s="26">
        <v>8</v>
      </c>
      <c r="B20" s="48" t="s">
        <v>98</v>
      </c>
      <c r="C20" s="26">
        <v>2</v>
      </c>
      <c r="D20" s="27">
        <f>(151*2)</f>
        <v>302</v>
      </c>
      <c r="E20" s="74"/>
    </row>
    <row r="21" spans="1:5" ht="23.1" customHeight="1">
      <c r="A21" s="26">
        <v>9</v>
      </c>
      <c r="B21" s="48" t="s">
        <v>99</v>
      </c>
      <c r="C21" s="26">
        <v>2</v>
      </c>
      <c r="D21" s="27">
        <f>(54*2)</f>
        <v>108</v>
      </c>
      <c r="E21" s="74"/>
    </row>
    <row r="22" spans="1:5" ht="23.1" customHeight="1">
      <c r="A22" s="26">
        <v>10</v>
      </c>
      <c r="B22" s="48" t="s">
        <v>100</v>
      </c>
      <c r="C22" s="26">
        <v>1</v>
      </c>
      <c r="D22" s="27">
        <v>127</v>
      </c>
      <c r="E22" s="74"/>
    </row>
    <row r="23" spans="1:5" ht="23.1" customHeight="1">
      <c r="A23" s="26">
        <v>11</v>
      </c>
      <c r="B23" s="48" t="s">
        <v>101</v>
      </c>
      <c r="C23" s="26">
        <v>1</v>
      </c>
      <c r="D23" s="27">
        <v>1881</v>
      </c>
      <c r="E23" s="75">
        <v>1504.8</v>
      </c>
    </row>
    <row r="24" spans="1:5" ht="23.1" customHeight="1">
      <c r="A24" s="26">
        <v>12</v>
      </c>
      <c r="B24" s="48" t="s">
        <v>114</v>
      </c>
      <c r="C24" s="36">
        <v>1</v>
      </c>
      <c r="D24" s="68">
        <v>141</v>
      </c>
      <c r="E24" s="74"/>
    </row>
    <row r="25" spans="1:5" ht="23.1" customHeight="1">
      <c r="A25" s="26">
        <v>13</v>
      </c>
      <c r="B25" s="48" t="s">
        <v>102</v>
      </c>
      <c r="C25" s="26">
        <v>1</v>
      </c>
      <c r="D25" s="27">
        <v>163</v>
      </c>
      <c r="E25" s="74"/>
    </row>
    <row r="26" spans="1:5" ht="23.1" customHeight="1">
      <c r="A26" s="26">
        <v>14</v>
      </c>
      <c r="B26" s="48" t="s">
        <v>103</v>
      </c>
      <c r="C26" s="26">
        <v>1</v>
      </c>
      <c r="D26" s="27">
        <v>899</v>
      </c>
      <c r="E26" s="74"/>
    </row>
    <row r="27" spans="1:5" ht="23.1" customHeight="1">
      <c r="A27" s="26">
        <v>15</v>
      </c>
      <c r="B27" s="48" t="s">
        <v>104</v>
      </c>
      <c r="C27" s="26">
        <v>2</v>
      </c>
      <c r="D27" s="27">
        <f>(41*2)</f>
        <v>82</v>
      </c>
      <c r="E27" s="74"/>
    </row>
    <row r="28" spans="1:5" ht="23.1" customHeight="1">
      <c r="A28" s="26">
        <v>16</v>
      </c>
      <c r="B28" s="48" t="s">
        <v>105</v>
      </c>
      <c r="C28" s="26">
        <v>1</v>
      </c>
      <c r="D28" s="27">
        <v>143</v>
      </c>
      <c r="E28" s="74"/>
    </row>
    <row r="29" spans="1:5" ht="23.1" customHeight="1">
      <c r="A29" s="26">
        <v>17</v>
      </c>
      <c r="B29" s="48" t="s">
        <v>106</v>
      </c>
      <c r="C29" s="26">
        <v>1</v>
      </c>
      <c r="D29" s="27">
        <v>16</v>
      </c>
      <c r="E29" s="74"/>
    </row>
    <row r="30" spans="1:5" ht="23.1" customHeight="1">
      <c r="A30" s="26">
        <v>18</v>
      </c>
      <c r="B30" s="48" t="s">
        <v>107</v>
      </c>
      <c r="C30" s="26">
        <v>1</v>
      </c>
      <c r="D30" s="27">
        <v>9</v>
      </c>
      <c r="E30" s="74"/>
    </row>
    <row r="31" spans="1:5" ht="23.1" customHeight="1">
      <c r="A31" s="26">
        <v>19</v>
      </c>
      <c r="B31" s="48" t="s">
        <v>108</v>
      </c>
      <c r="C31" s="26">
        <v>1</v>
      </c>
      <c r="D31" s="27">
        <v>154</v>
      </c>
      <c r="E31" s="74"/>
    </row>
    <row r="32" spans="1:5" ht="23.1" customHeight="1">
      <c r="A32" s="26">
        <v>20</v>
      </c>
      <c r="B32" s="48" t="s">
        <v>109</v>
      </c>
      <c r="C32" s="26">
        <v>2</v>
      </c>
      <c r="D32" s="27">
        <f>(32*2)</f>
        <v>64</v>
      </c>
      <c r="E32" s="74"/>
    </row>
    <row r="33" spans="1:6" s="38" customFormat="1" ht="9.9" customHeight="1">
      <c r="A33" s="26"/>
      <c r="B33" s="48"/>
      <c r="C33" s="36"/>
      <c r="D33" s="37"/>
      <c r="E33" s="74"/>
    </row>
    <row r="34" spans="1:6" s="57" customFormat="1" ht="23.1" customHeight="1" thickBot="1">
      <c r="A34" s="53"/>
      <c r="B34" s="54" t="s">
        <v>90</v>
      </c>
      <c r="C34" s="55" t="s">
        <v>0</v>
      </c>
      <c r="D34" s="60">
        <f>SUM(D13:D32)</f>
        <v>8209</v>
      </c>
      <c r="E34" s="79"/>
    </row>
    <row r="35" spans="1:6" s="57" customFormat="1" ht="9.9" customHeight="1" thickTop="1">
      <c r="A35" s="58"/>
      <c r="B35" s="54"/>
      <c r="C35" s="55"/>
      <c r="D35" s="59"/>
      <c r="E35" s="79"/>
    </row>
    <row r="36" spans="1:6">
      <c r="A36" s="35"/>
      <c r="B36" s="40" t="s">
        <v>61</v>
      </c>
      <c r="C36" s="40"/>
      <c r="D36" s="32"/>
      <c r="E36" s="80"/>
      <c r="F36" s="27"/>
    </row>
    <row r="37" spans="1:6">
      <c r="A37" s="35"/>
      <c r="B37" s="40" t="s">
        <v>59</v>
      </c>
      <c r="C37" s="40"/>
      <c r="D37" s="32"/>
      <c r="E37" s="80"/>
      <c r="F37" s="27"/>
    </row>
    <row r="38" spans="1:6">
      <c r="B38" s="40" t="s">
        <v>60</v>
      </c>
      <c r="C38" s="40"/>
      <c r="D38" s="32"/>
      <c r="E38" s="80"/>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6" zoomScaleNormal="100" workbookViewId="0">
      <selection activeCell="G20" sqref="G20"/>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0"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0"/>
    </row>
    <row r="5" spans="1:5" s="2" customFormat="1" ht="10.5" customHeight="1">
      <c r="A5" s="49" t="s">
        <v>15</v>
      </c>
      <c r="B5" s="1"/>
      <c r="D5" s="29"/>
      <c r="E5" s="70"/>
    </row>
    <row r="6" spans="1:5" s="2" customFormat="1" ht="13.5" customHeight="1">
      <c r="A6" s="50" t="s">
        <v>5</v>
      </c>
      <c r="B6" s="1"/>
      <c r="D6" s="29"/>
      <c r="E6" s="70"/>
    </row>
    <row r="7" spans="1:5" s="2" customFormat="1" ht="15" customHeight="1">
      <c r="A7" s="1"/>
      <c r="B7" s="1"/>
      <c r="D7" s="29"/>
      <c r="E7" s="70"/>
    </row>
    <row r="8" spans="1:5" s="25" customFormat="1" ht="23.1" customHeight="1">
      <c r="A8" s="64" t="s">
        <v>89</v>
      </c>
      <c r="D8" s="30"/>
      <c r="E8" s="71"/>
    </row>
    <row r="10" spans="1:5" ht="23.1" customHeight="1">
      <c r="A10" s="52"/>
      <c r="B10" s="52"/>
      <c r="C10" s="52"/>
      <c r="D10" s="93" t="s">
        <v>41</v>
      </c>
      <c r="E10" s="93"/>
    </row>
    <row r="11" spans="1:5" ht="23.1" customHeight="1">
      <c r="A11" s="61" t="s">
        <v>32</v>
      </c>
      <c r="B11" s="61" t="s">
        <v>40</v>
      </c>
      <c r="C11" s="62" t="s">
        <v>39</v>
      </c>
      <c r="D11" s="62" t="s">
        <v>42</v>
      </c>
      <c r="E11" s="72" t="s">
        <v>43</v>
      </c>
    </row>
    <row r="12" spans="1:5" ht="15" customHeight="1">
      <c r="B12" s="69" t="s">
        <v>117</v>
      </c>
      <c r="E12" s="73">
        <v>1504.8</v>
      </c>
    </row>
    <row r="13" spans="1:5" ht="23.1" customHeight="1">
      <c r="A13" s="26">
        <v>21</v>
      </c>
      <c r="B13" s="48" t="s">
        <v>110</v>
      </c>
      <c r="C13" s="26">
        <v>2</v>
      </c>
      <c r="D13" s="27">
        <v>531</v>
      </c>
      <c r="E13" s="74"/>
    </row>
    <row r="14" spans="1:5" ht="23.1" customHeight="1">
      <c r="A14" s="26">
        <v>22</v>
      </c>
      <c r="B14" s="48" t="s">
        <v>111</v>
      </c>
      <c r="C14" s="26">
        <v>4</v>
      </c>
      <c r="D14" s="27">
        <v>10</v>
      </c>
      <c r="E14" s="74"/>
    </row>
    <row r="15" spans="1:5" ht="23.1" customHeight="1">
      <c r="A15" s="26">
        <v>23</v>
      </c>
      <c r="B15" s="48" t="s">
        <v>112</v>
      </c>
      <c r="C15" s="26">
        <v>1</v>
      </c>
      <c r="D15" s="27">
        <v>640</v>
      </c>
      <c r="E15" s="74"/>
    </row>
    <row r="16" spans="1:5" ht="23.1" customHeight="1">
      <c r="A16" s="26">
        <v>24</v>
      </c>
      <c r="B16" s="48" t="s">
        <v>113</v>
      </c>
      <c r="C16" s="26" t="s">
        <v>88</v>
      </c>
      <c r="D16" s="27">
        <v>60</v>
      </c>
      <c r="E16" s="75">
        <v>60</v>
      </c>
    </row>
    <row r="17" spans="1:6" ht="23.1" customHeight="1">
      <c r="A17" s="26">
        <v>25</v>
      </c>
      <c r="B17" s="48" t="s">
        <v>62</v>
      </c>
      <c r="C17" s="26"/>
      <c r="D17" s="27">
        <v>400</v>
      </c>
      <c r="E17" s="74"/>
    </row>
    <row r="18" spans="1:6" s="38" customFormat="1" ht="9.9" customHeight="1">
      <c r="A18" s="26"/>
      <c r="B18" s="48"/>
      <c r="C18" s="36"/>
      <c r="D18" s="37"/>
      <c r="E18" s="74"/>
    </row>
    <row r="19" spans="1:6" s="57" customFormat="1" ht="23.1" customHeight="1">
      <c r="A19" s="53"/>
      <c r="B19" s="54" t="s">
        <v>44</v>
      </c>
      <c r="C19" s="55" t="s">
        <v>0</v>
      </c>
      <c r="D19" s="56">
        <f>SUM(MAT!D34,'MAT 2'!D13:D17)</f>
        <v>9850</v>
      </c>
      <c r="E19" s="76">
        <f>SUM(E12:E18)</f>
        <v>1564.8</v>
      </c>
    </row>
    <row r="20" spans="1:6" s="57" customFormat="1" ht="23.1" customHeight="1">
      <c r="A20" s="58"/>
      <c r="B20" s="54" t="s">
        <v>38</v>
      </c>
      <c r="C20" s="55" t="s">
        <v>0</v>
      </c>
      <c r="D20" s="59">
        <f>LAB!D23</f>
        <v>3172</v>
      </c>
      <c r="E20" s="77">
        <f>LAB!E23</f>
        <v>1722</v>
      </c>
    </row>
    <row r="21" spans="1:6" s="57" customFormat="1" ht="23.1" customHeight="1" thickBot="1">
      <c r="A21" s="58"/>
      <c r="B21" s="54" t="s">
        <v>45</v>
      </c>
      <c r="C21" s="55" t="s">
        <v>0</v>
      </c>
      <c r="D21" s="60">
        <f>SUM(D19:D20)</f>
        <v>13022</v>
      </c>
      <c r="E21" s="78">
        <f>SUM(E19:E20)</f>
        <v>3286.8</v>
      </c>
    </row>
    <row r="22" spans="1:6" s="57" customFormat="1" ht="9.9" customHeight="1" thickTop="1">
      <c r="A22" s="58"/>
      <c r="B22" s="54"/>
      <c r="C22" s="55"/>
      <c r="D22" s="59"/>
      <c r="E22" s="79"/>
    </row>
    <row r="23" spans="1:6">
      <c r="A23" s="35"/>
      <c r="B23" s="40" t="s">
        <v>61</v>
      </c>
      <c r="C23" s="40"/>
      <c r="D23" s="32"/>
      <c r="E23" s="80"/>
      <c r="F23" s="27"/>
    </row>
    <row r="24" spans="1:6">
      <c r="A24" s="35"/>
      <c r="B24" s="40" t="s">
        <v>59</v>
      </c>
      <c r="C24" s="40"/>
      <c r="D24" s="32"/>
      <c r="E24" s="80"/>
      <c r="F24" s="27"/>
    </row>
    <row r="25" spans="1:6">
      <c r="B25" s="40" t="s">
        <v>60</v>
      </c>
      <c r="C25" s="40"/>
      <c r="D25" s="32"/>
      <c r="E25" s="80"/>
      <c r="F25" s="27"/>
    </row>
    <row r="26" spans="1:6">
      <c r="B26" s="32" t="s">
        <v>118</v>
      </c>
    </row>
    <row r="27" spans="1:6">
      <c r="B27" s="32"/>
    </row>
    <row r="28" spans="1:6">
      <c r="B28" s="32"/>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WhiteSpace="0" view="pageLayout" topLeftCell="A7" zoomScaleNormal="100" workbookViewId="0">
      <selection activeCell="F28" sqref="F28"/>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94" t="s">
        <v>58</v>
      </c>
      <c r="E19" s="94"/>
      <c r="F19" s="94"/>
    </row>
    <row r="20" spans="1:6" s="2" customFormat="1" ht="85.5" customHeight="1">
      <c r="A20" s="13"/>
      <c r="B20" s="15"/>
      <c r="C20" s="13"/>
      <c r="D20" s="94"/>
      <c r="E20" s="94"/>
      <c r="F20" s="94"/>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MAT 2</vt:lpstr>
      <vt:lpstr>SURVEYOR'S PARTICULARS</vt:lpstr>
      <vt:lpstr>'SURVEYOR''S PARTICULARS'!Print_Area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Catherineyeo</cp:lastModifiedBy>
  <cp:lastPrinted>2022-10-07T05:30:59Z</cp:lastPrinted>
  <dcterms:created xsi:type="dcterms:W3CDTF">2020-09-09T09:05:40Z</dcterms:created>
  <dcterms:modified xsi:type="dcterms:W3CDTF">2022-12-02T07:59:03Z</dcterms:modified>
</cp:coreProperties>
</file>