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29"/>
  <workbookPr/>
  <mc:AlternateContent xmlns:mc="http://schemas.openxmlformats.org/markup-compatibility/2006">
    <mc:Choice Requires="x15">
      <x15ac:absPath xmlns:x15ac="http://schemas.microsoft.com/office/spreadsheetml/2010/11/ac" url="Z:\PA\PA UBI DOC\Est 2022\"/>
    </mc:Choice>
  </mc:AlternateContent>
  <xr:revisionPtr revIDLastSave="0" documentId="13_ncr:1_{26E327A4-9882-43C4-B699-B43902D32C4E}" xr6:coauthVersionLast="47" xr6:coauthVersionMax="47" xr10:uidLastSave="{00000000-0000-0000-0000-000000000000}"/>
  <bookViews>
    <workbookView xWindow="2964" yWindow="2964" windowWidth="17256" windowHeight="9000" xr2:uid="{00000000-000D-0000-FFFF-FFFF00000000}"/>
  </bookViews>
  <sheets>
    <sheet name="COVER" sheetId="2" r:id="rId1"/>
    <sheet name="LAB" sheetId="5" r:id="rId2"/>
    <sheet name="LAB (2)" sheetId="11" r:id="rId3"/>
    <sheet name="MAT" sheetId="9" r:id="rId4"/>
    <sheet name="MAT 2" sheetId="10" r:id="rId5"/>
    <sheet name="MAT 3" sheetId="12" r:id="rId6"/>
    <sheet name="SURVEYOR'S PARTICULARS" sheetId="7" r:id="rId7"/>
  </sheets>
  <definedNames>
    <definedName name="_xlnm.Print_Area" localSheetId="6">'SURVEYOR''S PARTICULARS'!$A$1:$G$42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34" i="12" l="1"/>
  <c r="E34" i="10"/>
  <c r="E34" i="9"/>
  <c r="E17" i="11"/>
  <c r="E35" i="12" s="1"/>
  <c r="E23" i="5"/>
  <c r="E36" i="12" l="1"/>
  <c r="D34" i="10"/>
  <c r="D17" i="11"/>
  <c r="D23" i="5"/>
  <c r="D17" i="12"/>
  <c r="D28" i="10"/>
  <c r="D29" i="9"/>
  <c r="D34" i="9" s="1"/>
  <c r="D34" i="12" s="1"/>
  <c r="D35" i="12" l="1"/>
  <c r="D36" i="12" s="1"/>
</calcChain>
</file>

<file path=xl/sharedStrings.xml><?xml version="1.0" encoding="utf-8"?>
<sst xmlns="http://schemas.openxmlformats.org/spreadsheetml/2006/main" count="248" uniqueCount="157">
  <si>
    <t>:</t>
  </si>
  <si>
    <t>WIP</t>
  </si>
  <si>
    <t>DATE</t>
  </si>
  <si>
    <t>55 UBI ROAD 1, SINGAPORE 408699</t>
  </si>
  <si>
    <t>EMAIL: NORA.KHAI@PREMIUMAUTO.COM.SG / CLAIMS@PREMIUMAUTO.COM.SG</t>
  </si>
  <si>
    <t>ESTIMATE</t>
  </si>
  <si>
    <t>ACCIDENT REPAIRS</t>
  </si>
  <si>
    <t>WORKSHOP</t>
  </si>
  <si>
    <t>CONTACT NO</t>
  </si>
  <si>
    <t>FAX NO</t>
  </si>
  <si>
    <t>REFERENCE</t>
  </si>
  <si>
    <t>UBI ROAD 1</t>
  </si>
  <si>
    <t>6366 2323</t>
  </si>
  <si>
    <t>6841 1183</t>
  </si>
  <si>
    <t>TEL : 6366 2323   FAX : 6841 1183</t>
  </si>
  <si>
    <t>OWNER'S NAME</t>
  </si>
  <si>
    <t>ADDRESS</t>
  </si>
  <si>
    <t>TELEPHONE</t>
  </si>
  <si>
    <t>TYPE OF CLAIM</t>
  </si>
  <si>
    <t>POLICY NO</t>
  </si>
  <si>
    <t>VEHICLE NO</t>
  </si>
  <si>
    <t>MODEL CODE</t>
  </si>
  <si>
    <t>MODEL YEAR</t>
  </si>
  <si>
    <t>ENGINE NO</t>
  </si>
  <si>
    <t>CHASSIS NO</t>
  </si>
  <si>
    <t>MILEAGE</t>
  </si>
  <si>
    <t>DATE IN</t>
  </si>
  <si>
    <t>ESTIMATED BY</t>
  </si>
  <si>
    <t>ACCIDENT DATE</t>
  </si>
  <si>
    <t>PLACE OF ACCIDENT</t>
  </si>
  <si>
    <t>JOHNNY BOO / ALLAN WU</t>
  </si>
  <si>
    <t>S/N</t>
  </si>
  <si>
    <t>NATURE OF JOBS</t>
  </si>
  <si>
    <t>ESTIMATED</t>
  </si>
  <si>
    <t>CHARGES</t>
  </si>
  <si>
    <t>SURVEYOR'S</t>
  </si>
  <si>
    <t>RECOMMENDATIONS</t>
  </si>
  <si>
    <t>TOTAL LABOUR CHARGES</t>
  </si>
  <si>
    <t>QTY</t>
  </si>
  <si>
    <t>PARTS DESCRIPTION</t>
  </si>
  <si>
    <t>DAMAGED PARTS &amp; PRICES</t>
  </si>
  <si>
    <t>S/NETT</t>
  </si>
  <si>
    <t>REMARKS</t>
  </si>
  <si>
    <t>TOTAL SPARE PARTS</t>
  </si>
  <si>
    <t>GRAND TOTAL</t>
  </si>
  <si>
    <t>NAME</t>
  </si>
  <si>
    <t>SURVEYED DATE</t>
  </si>
  <si>
    <t>AUTHORISED DATE</t>
  </si>
  <si>
    <t>EXCESS COST</t>
  </si>
  <si>
    <t>LIABILITY</t>
  </si>
  <si>
    <t>PLEASE NOTE</t>
  </si>
  <si>
    <t xml:space="preserve">YOURS FAITHFULLY, </t>
  </si>
  <si>
    <t>PREMIUM AUTOMOBILES PTE LTD</t>
  </si>
  <si>
    <t>JOHNNY BOO</t>
  </si>
  <si>
    <t>BODY REPAIR MANAGER</t>
  </si>
  <si>
    <t>ALLAN WU</t>
  </si>
  <si>
    <t>CLAIMS CONSULTANT</t>
  </si>
  <si>
    <t>Tel: 6880 4602 - Fax: 6880 4838</t>
  </si>
  <si>
    <t>FRONT BUMPER SECURING STRIP</t>
  </si>
  <si>
    <t>SUB TOTAL SPARE PARTS</t>
  </si>
  <si>
    <t>THIS ESTIMATE IS BASED ON VISUAL INSPECTION OF THE AFFECTED VEHICLE. SHOULD WE REQUIRE FURTHER LABOUR CHARGES AND SPARE PARTS IN THE PROGRESS OF REPAIR, WE SHALL INFORM YOU ACCORDINGLY.
FOR INSPECTION OF VEHICLE, PLEASE REFER TO 
MS. NORAH KHAI AT TEL: 6768 9828 / 6768 9911 FOR APPOINTMENT.</t>
  </si>
  <si>
    <t>LEGEND:            REMARKS (OK) = APPROVED, REMARKS (X) = NOT APROVED</t>
  </si>
  <si>
    <t xml:space="preserve">                            SPARE PARTS ARE SPECIAL NETT.</t>
  </si>
  <si>
    <t>ALL CHARGES ARE NOT INCLUSIVE OF GST</t>
  </si>
  <si>
    <t xml:space="preserve">FRONT BUMPER </t>
  </si>
  <si>
    <t xml:space="preserve">FRONT BUMPER FIXING PARTS </t>
  </si>
  <si>
    <t xml:space="preserve">RADIATOR GRILLE </t>
  </si>
  <si>
    <t>FRONT BUMPER REINFORCEMENT BAR</t>
  </si>
  <si>
    <t xml:space="preserve">FRONT BUMPER TOP COVER </t>
  </si>
  <si>
    <t xml:space="preserve">AIR CONDITIONER STICKER </t>
  </si>
  <si>
    <t xml:space="preserve">FRONT BUMPER BRACKET </t>
  </si>
  <si>
    <t xml:space="preserve">FRONT BUMPER SUPPORT - LH / RH </t>
  </si>
  <si>
    <t xml:space="preserve">FRONT NO PLATE </t>
  </si>
  <si>
    <t xml:space="preserve">S/N </t>
  </si>
  <si>
    <t xml:space="preserve">SUNDRIES </t>
  </si>
  <si>
    <t>AIG ASIA PACIFIC INSURANCE PTE LTD</t>
  </si>
  <si>
    <t>78 SHENTON WAY</t>
  </si>
  <si>
    <t>#07-16 AIG BUILDING</t>
  </si>
  <si>
    <t>SINGAPORE 079120</t>
  </si>
  <si>
    <t>Attn: Motor Claims Dept</t>
  </si>
  <si>
    <t>PA/OD/0816/2022/EQ</t>
  </si>
  <si>
    <r>
      <t xml:space="preserve">VEHICLE </t>
    </r>
    <r>
      <rPr>
        <b/>
        <u/>
        <sz val="10"/>
        <rFont val="Audi Type"/>
        <family val="2"/>
      </rPr>
      <t>IN</t>
    </r>
    <r>
      <rPr>
        <b/>
        <sz val="10"/>
        <rFont val="Audi Type"/>
        <family val="2"/>
      </rPr>
      <t xml:space="preserve"> WORKSHOP. KINDLY ARRANGE FOR SURVEY ON 21/09/2022</t>
    </r>
  </si>
  <si>
    <t xml:space="preserve">MR TAN ZHENG HUI ERNEST </t>
  </si>
  <si>
    <t xml:space="preserve">460B SENGKANG WEST WAY </t>
  </si>
  <si>
    <t>#13-105</t>
  </si>
  <si>
    <t>SINGAPORE 792460</t>
  </si>
  <si>
    <t>HP +65 96956809</t>
  </si>
  <si>
    <t xml:space="preserve">OWN DAMAGE CLAIM </t>
  </si>
  <si>
    <t>1700031645-05</t>
  </si>
  <si>
    <t>SJH 9223 D</t>
  </si>
  <si>
    <t>AUDI A4 SEDAN 1.4 TFSI S</t>
  </si>
  <si>
    <t>CVN 038994</t>
  </si>
  <si>
    <t>WAUZZZF4XHA165018</t>
  </si>
  <si>
    <t xml:space="preserve">SELETAR MALL CARPARK EXIT </t>
  </si>
  <si>
    <t xml:space="preserve">ESTIMATED LABOUR CHARGES FOR ACCIDENT VEHICLE SJH 9223 D </t>
  </si>
  <si>
    <t xml:space="preserve">TO REMOVE, CHECK AND TRANSFER FRONT WIRE HARNESS FOR HEADLIGHTS, HORNS, OUTSIDE TEMPERATURE SENSOR AND HEADLIGHT WASHER ASSY. </t>
  </si>
  <si>
    <t>TO REMOVE AND TRANSFER RHS HEADLIGHT'S CONTROL UNIT AND POWER MODULE.</t>
  </si>
  <si>
    <t xml:space="preserve">TO REMOVE AND REINSTALL AIRCON CONDENSER, CHARGE AIR COOLER AND RADIATOR. CHECK ELECTRICAL FANS AND CONTROL UNIT. PRESSURISE COOLING SYSTEM. TO CARRY OUT VACUUM AND REGAS FOR R1234. </t>
  </si>
  <si>
    <t xml:space="preserve">TO REMOVE AND REINSTALL RHS FRONT DOOR PANEL TRIM.TO REMOVE AND REINSTALL RHS WING MIRROR ASSY TO FACILITATE RESPRAY OF RHS FRONT DOOR. </t>
  </si>
  <si>
    <t xml:space="preserve">TO DISMANTLE AND RENEW FRONT BUMPER, RHS FRONT FENDER, BONNET AND RHS HEADLIGHT. TO RENEW FRONT LOCK CARRIER AND ALIGN TO POSITION. RE-ORGANIZE CRASH MANAGEMENT COMPONENTS. REINSTALL ALL PARTS REMOVED. </t>
  </si>
  <si>
    <t xml:space="preserve">TO RESPRAY FRONT BUMPER, RHS FRONT FENDER, BONNET AND RHS FRONT DOOR. </t>
  </si>
  <si>
    <t xml:space="preserve">TO CARRY OUT DIAGNOSTIC CHECK. </t>
  </si>
  <si>
    <t xml:space="preserve">MATERIAL LIST FOR ACCIDENT VEHICLE REGN NO. SJH 9223 D </t>
  </si>
  <si>
    <t xml:space="preserve">FRONT BUMPER GRILLE - CENTER </t>
  </si>
  <si>
    <t xml:space="preserve">FRONT BUMPER CLOSING ELEMENT - LOWER CENTRE </t>
  </si>
  <si>
    <t xml:space="preserve">FRONT BUMPER AIR GUIDE - RH </t>
  </si>
  <si>
    <t xml:space="preserve">FRONT BUMPER AIR GUIDE GRILLE - RH </t>
  </si>
  <si>
    <t xml:space="preserve">FRONT BUMPER FOAM FILLER PIECE </t>
  </si>
  <si>
    <t xml:space="preserve">FRONT BUMPER GUIDE SECTION - RH </t>
  </si>
  <si>
    <t xml:space="preserve">FRONT BUMPER BRACKET - RH </t>
  </si>
  <si>
    <t xml:space="preserve">CAUTION SIGN STICKER </t>
  </si>
  <si>
    <t xml:space="preserve">HORN LOW TONE - RH </t>
  </si>
  <si>
    <t xml:space="preserve">HORN BRACKET - RH </t>
  </si>
  <si>
    <t xml:space="preserve">FRONT FENDER - RH </t>
  </si>
  <si>
    <t>MATERIAL LIST FOR ACCIDENT VEHICLE REGN NO. SJH 9223 D</t>
  </si>
  <si>
    <t xml:space="preserve">FRONT FENDER ATTACHMENT PARTS </t>
  </si>
  <si>
    <t xml:space="preserve">FRONT FENDER CLOSING ELEMENT - RH </t>
  </si>
  <si>
    <t xml:space="preserve">FRONT FENDER BRACKET - RH </t>
  </si>
  <si>
    <t xml:space="preserve">FRONT FENDER DEFORMATION ELEMENT BRACKET - RH </t>
  </si>
  <si>
    <t xml:space="preserve">FRONT FENDER RIVET </t>
  </si>
  <si>
    <t xml:space="preserve">FRONT FENDER BRACE - RH </t>
  </si>
  <si>
    <t xml:space="preserve">FRONT WHEEL HOUSING LINER - RH </t>
  </si>
  <si>
    <t xml:space="preserve">FRONT WHEEL HOUSING LINER ATTACHMENT PARTS </t>
  </si>
  <si>
    <t xml:space="preserve">FRONT WHEEL SPOILER </t>
  </si>
  <si>
    <t xml:space="preserve">FRONT SPOILER - RH </t>
  </si>
  <si>
    <t xml:space="preserve">FRONT WHEEL SPOILER STONE CHIP GUARD </t>
  </si>
  <si>
    <t xml:space="preserve">FRONT FENDER LEDGE COVER - LONG </t>
  </si>
  <si>
    <t xml:space="preserve">FRONT FENDER LEDGE COVER - RH </t>
  </si>
  <si>
    <t xml:space="preserve">BONNET </t>
  </si>
  <si>
    <t xml:space="preserve">BONNET ATTACHMENT PARTS </t>
  </si>
  <si>
    <t xml:space="preserve">BONNET IMPACT PROTECTION - CENTER / LH / RH </t>
  </si>
  <si>
    <t xml:space="preserve">BONNET STRIKER - RH </t>
  </si>
  <si>
    <t xml:space="preserve">BONNET LOCK </t>
  </si>
  <si>
    <t xml:space="preserve">BONNET BOWDEN CABLE </t>
  </si>
  <si>
    <t xml:space="preserve">BONNET RELEASE LEVER </t>
  </si>
  <si>
    <t xml:space="preserve">HEADLIGHT - RH </t>
  </si>
  <si>
    <t xml:space="preserve">HEADLIGHT POWER MODULE </t>
  </si>
  <si>
    <t xml:space="preserve">HEADLIGHT CONTROL UNIT </t>
  </si>
  <si>
    <t xml:space="preserve">HEADLIGHT HOSE - RH </t>
  </si>
  <si>
    <t xml:space="preserve">HEADLIGHT COMPENSATING PIECE </t>
  </si>
  <si>
    <t xml:space="preserve">LIFT CYLINDER - RH </t>
  </si>
  <si>
    <t xml:space="preserve">LIFT CYLINDER BRACKET </t>
  </si>
  <si>
    <t xml:space="preserve">LIFT CYLINDER CORRUGATED PIPE </t>
  </si>
  <si>
    <t xml:space="preserve">LOCK CARRIER </t>
  </si>
  <si>
    <t xml:space="preserve">LOCK CARRIER SUPPORT - RH </t>
  </si>
  <si>
    <t xml:space="preserve">A/C CONDENSER </t>
  </si>
  <si>
    <t xml:space="preserve">OUTSIDE TEMPERATURE SENSOR BRACKET </t>
  </si>
  <si>
    <t xml:space="preserve">READY-MIX COOLANT </t>
  </si>
  <si>
    <t xml:space="preserve">RADIATOR AIR GUIDE - LOWER </t>
  </si>
  <si>
    <t xml:space="preserve">RADIATOR AIR GUIDE - RH INNER </t>
  </si>
  <si>
    <t>RADIATOR AIR GUIDE - RH OUTER</t>
  </si>
  <si>
    <t xml:space="preserve">RADIATOR AIR GUIDE - UPPER </t>
  </si>
  <si>
    <t>LIFT CYLINDER HOSE</t>
  </si>
  <si>
    <t>c/f</t>
  </si>
  <si>
    <t xml:space="preserve">                       bl-14/10.22</t>
  </si>
  <si>
    <t xml:space="preserve">Hi Steve </t>
  </si>
  <si>
    <t>7 days exclude 1 Sunday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</si>
</sst>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quot;$&quot;* #,##0.00_);_(&quot;$&quot;* \(#,##0.00\);_(&quot;$&quot;* &quot;-&quot;??_);_(@_)"/>
    <numFmt numFmtId="165" formatCode="_(* #,##0.00_);_(* \(#,##0.00\);_(* \-??_);_(@_)"/>
    <numFmt numFmtId="166" formatCode="_(\$* #,##0.00_);_(\$* \(#,##0.00\);_(\$* \-??_);_(@_)"/>
  </numFmts>
  <fonts count="41">
    <font>
      <sz val="11"/>
      <color theme="1"/>
      <name val="Calibri"/>
      <family val="2"/>
      <scheme val="minor"/>
    </font>
    <font>
      <sz val="11"/>
      <color theme="1"/>
      <name val="Calibri"/>
      <family val="2"/>
      <scheme val="minor"/>
    </font>
    <font>
      <sz val="11"/>
      <color rgb="FF9C0006"/>
      <name val="Calibri"/>
      <family val="2"/>
      <scheme val="minor"/>
    </font>
    <font>
      <sz val="11"/>
      <color theme="1"/>
      <name val="Audi Type"/>
      <family val="2"/>
    </font>
    <font>
      <b/>
      <sz val="11"/>
      <color theme="1"/>
      <name val="Audi Type"/>
      <family val="2"/>
    </font>
    <font>
      <sz val="10"/>
      <name val="Arial"/>
      <family val="2"/>
    </font>
    <font>
      <sz val="10"/>
      <name val="Audi Type"/>
      <family val="2"/>
    </font>
    <font>
      <sz val="10"/>
      <color indexed="10"/>
      <name val="Audi Type"/>
      <family val="2"/>
    </font>
    <font>
      <b/>
      <sz val="10"/>
      <color indexed="10"/>
      <name val="Audi Type"/>
      <family val="2"/>
    </font>
    <font>
      <sz val="10"/>
      <color theme="1"/>
      <name val="Audi Type"/>
      <family val="2"/>
    </font>
    <font>
      <sz val="10"/>
      <color indexed="8"/>
      <name val="Audi Type"/>
      <family val="2"/>
    </font>
    <font>
      <b/>
      <sz val="10"/>
      <name val="Audi Type"/>
      <family val="2"/>
    </font>
    <font>
      <b/>
      <u/>
      <sz val="10"/>
      <name val="Audi Type"/>
      <family val="2"/>
    </font>
    <font>
      <sz val="9"/>
      <name val="Audi Type"/>
      <family val="2"/>
    </font>
    <font>
      <sz val="9"/>
      <color indexed="12"/>
      <name val="Audi Type"/>
      <family val="2"/>
    </font>
    <font>
      <b/>
      <u/>
      <sz val="10"/>
      <color theme="1"/>
      <name val="Audi Type"/>
      <family val="2"/>
    </font>
    <font>
      <b/>
      <sz val="10"/>
      <color theme="1"/>
      <name val="Audi Type"/>
      <family val="2"/>
    </font>
    <font>
      <sz val="8"/>
      <color theme="1"/>
      <name val="Audi Type"/>
      <family val="2"/>
    </font>
    <font>
      <b/>
      <u/>
      <sz val="12"/>
      <color theme="1"/>
      <name val="Audi Type"/>
      <family val="2"/>
    </font>
    <font>
      <sz val="11"/>
      <color indexed="20"/>
      <name val="Calibri"/>
      <family val="2"/>
    </font>
    <font>
      <sz val="10"/>
      <name val="Arial"/>
      <family val="2"/>
    </font>
    <font>
      <sz val="11"/>
      <name val="Audi Type"/>
      <family val="2"/>
    </font>
    <font>
      <b/>
      <sz val="11"/>
      <name val="Audi Type"/>
      <family val="2"/>
    </font>
    <font>
      <sz val="8.5"/>
      <name val="Audi Type"/>
      <family val="2"/>
    </font>
    <font>
      <sz val="8.5"/>
      <color indexed="12"/>
      <name val="Audi Type"/>
      <family val="2"/>
    </font>
    <font>
      <sz val="12"/>
      <color theme="1"/>
      <name val="Audi Type"/>
      <family val="2"/>
    </font>
    <font>
      <b/>
      <sz val="12"/>
      <color theme="1"/>
      <name val="Audi Type"/>
      <family val="2"/>
    </font>
    <font>
      <b/>
      <i/>
      <sz val="12"/>
      <color rgb="FFFF0000"/>
      <name val="Audi Type"/>
    </font>
    <font>
      <b/>
      <i/>
      <sz val="10"/>
      <color rgb="FFFF0000"/>
      <name val="Audi Type"/>
      <family val="2"/>
    </font>
    <font>
      <b/>
      <i/>
      <u/>
      <sz val="10"/>
      <color rgb="FFFF0000"/>
      <name val="Audi Type"/>
      <family val="2"/>
    </font>
    <font>
      <b/>
      <i/>
      <sz val="11"/>
      <name val="Audi Type"/>
      <family val="2"/>
    </font>
    <font>
      <b/>
      <i/>
      <sz val="12"/>
      <color rgb="FFFF0000"/>
      <name val="Audi Type"/>
      <family val="2"/>
    </font>
    <font>
      <b/>
      <i/>
      <sz val="12"/>
      <color rgb="FFFF0000"/>
      <name val="Calibri"/>
      <family val="2"/>
      <scheme val="minor"/>
    </font>
    <font>
      <i/>
      <sz val="11"/>
      <color theme="1"/>
      <name val="Calibri"/>
      <family val="2"/>
      <scheme val="minor"/>
    </font>
    <font>
      <i/>
      <sz val="12"/>
      <color theme="1"/>
      <name val="Calibri"/>
      <family val="2"/>
      <scheme val="minor"/>
    </font>
    <font>
      <i/>
      <sz val="10"/>
      <color theme="1"/>
      <name val="Audi Type"/>
      <family val="2"/>
    </font>
    <font>
      <b/>
      <i/>
      <sz val="10"/>
      <color rgb="FFFF0000"/>
      <name val="Audi Type"/>
    </font>
    <font>
      <b/>
      <i/>
      <u/>
      <sz val="10"/>
      <color rgb="FFFF0000"/>
      <name val="Audi Type"/>
    </font>
    <font>
      <b/>
      <i/>
      <sz val="10"/>
      <name val="Audi Type"/>
    </font>
    <font>
      <b/>
      <i/>
      <sz val="11"/>
      <color rgb="FFFF0000"/>
      <name val="Audi Type"/>
    </font>
    <font>
      <b/>
      <i/>
      <sz val="11"/>
      <color theme="1"/>
      <name val="Calibri"/>
      <family val="2"/>
      <scheme val="minor"/>
    </font>
  </fonts>
  <fills count="5">
    <fill>
      <patternFill patternType="none"/>
    </fill>
    <fill>
      <patternFill patternType="gray125"/>
    </fill>
    <fill>
      <patternFill patternType="solid">
        <fgColor rgb="FFFFC7CE"/>
      </patternFill>
    </fill>
    <fill>
      <patternFill patternType="solid">
        <fgColor indexed="45"/>
      </patternFill>
    </fill>
    <fill>
      <patternFill patternType="solid">
        <fgColor rgb="FFFFC000"/>
        <bgColor indexed="64"/>
      </patternFill>
    </fill>
  </fills>
  <borders count="12">
    <border>
      <left/>
      <right/>
      <top/>
      <bottom/>
      <diagonal/>
    </border>
    <border>
      <left/>
      <right/>
      <top/>
      <bottom style="thin">
        <color indexed="64"/>
      </bottom>
      <diagonal/>
    </border>
    <border>
      <left/>
      <right/>
      <top style="thin">
        <color indexed="64"/>
      </top>
      <bottom/>
      <diagonal/>
    </border>
    <border>
      <left/>
      <right/>
      <top style="double">
        <color indexed="64"/>
      </top>
      <bottom/>
      <diagonal/>
    </border>
    <border>
      <left/>
      <right/>
      <top style="thin">
        <color indexed="64"/>
      </top>
      <bottom style="double">
        <color indexed="64"/>
      </bottom>
      <diagonal/>
    </border>
    <border>
      <left style="hair">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55">
    <xf numFmtId="0" fontId="0" fillId="0" borderId="0"/>
    <xf numFmtId="164" fontId="1" fillId="0" borderId="0" applyFont="0" applyFill="0" applyBorder="0" applyAlignment="0" applyProtection="0"/>
    <xf numFmtId="0" fontId="2" fillId="2" borderId="0" applyNumberFormat="0" applyBorder="0" applyAlignment="0" applyProtection="0"/>
    <xf numFmtId="0" fontId="5" fillId="0" borderId="0"/>
    <xf numFmtId="44" fontId="1" fillId="0" borderId="0" applyFont="0" applyFill="0" applyBorder="0" applyAlignment="0" applyProtection="0"/>
    <xf numFmtId="44" fontId="5" fillId="0" borderId="0" applyFont="0" applyFill="0" applyBorder="0" applyAlignment="0" applyProtection="0"/>
    <xf numFmtId="0" fontId="1" fillId="0" borderId="0"/>
    <xf numFmtId="0" fontId="5" fillId="0" borderId="0"/>
    <xf numFmtId="0" fontId="1" fillId="0" borderId="0"/>
    <xf numFmtId="0" fontId="5"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0" fontId="5" fillId="0" borderId="0"/>
    <xf numFmtId="0" fontId="19" fillId="3" borderId="0" applyNumberFormat="0" applyBorder="0" applyAlignment="0" applyProtection="0"/>
    <xf numFmtId="44" fontId="1"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5" fontId="5"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6" fontId="5" fillId="0" borderId="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4" fontId="5" fillId="0" borderId="0" applyFont="0" applyFill="0" applyBorder="0" applyAlignment="0" applyProtection="0"/>
    <xf numFmtId="0" fontId="5" fillId="0" borderId="0"/>
    <xf numFmtId="0" fontId="1" fillId="0" borderId="0"/>
    <xf numFmtId="0" fontId="1"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0" fontId="20" fillId="0" borderId="0"/>
    <xf numFmtId="43" fontId="2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cellStyleXfs>
  <cellXfs count="105">
    <xf numFmtId="0" fontId="0" fillId="0" borderId="0" xfId="0"/>
    <xf numFmtId="0" fontId="6" fillId="0" borderId="0" xfId="3" applyFont="1" applyAlignment="1">
      <alignment vertical="center"/>
    </xf>
    <xf numFmtId="0" fontId="6" fillId="0" borderId="0" xfId="3" applyFont="1"/>
    <xf numFmtId="0" fontId="6" fillId="0" borderId="0" xfId="3" quotePrefix="1" applyFont="1" applyAlignment="1">
      <alignment vertical="center"/>
    </xf>
    <xf numFmtId="15" fontId="6" fillId="0" borderId="0" xfId="3" applyNumberFormat="1" applyFont="1" applyAlignment="1">
      <alignment horizontal="left" vertical="center"/>
    </xf>
    <xf numFmtId="0" fontId="7" fillId="0" borderId="0" xfId="3" applyFont="1" applyAlignment="1">
      <alignment vertical="center"/>
    </xf>
    <xf numFmtId="0" fontId="8" fillId="0" borderId="0" xfId="3" applyFont="1" applyAlignment="1">
      <alignment vertical="center"/>
    </xf>
    <xf numFmtId="0" fontId="6" fillId="0" borderId="0" xfId="3" applyFont="1" applyAlignment="1">
      <alignment horizontal="left" vertical="center"/>
    </xf>
    <xf numFmtId="14" fontId="6" fillId="0" borderId="0" xfId="3" applyNumberFormat="1" applyFont="1" applyAlignment="1">
      <alignment horizontal="left"/>
    </xf>
    <xf numFmtId="0" fontId="9" fillId="0" borderId="0" xfId="0" applyFont="1"/>
    <xf numFmtId="14" fontId="10" fillId="0" borderId="0" xfId="0" applyNumberFormat="1" applyFont="1"/>
    <xf numFmtId="0" fontId="10" fillId="0" borderId="0" xfId="0" applyFont="1"/>
    <xf numFmtId="0" fontId="11" fillId="0" borderId="0" xfId="3" applyFont="1" applyAlignment="1">
      <alignment horizontal="right"/>
    </xf>
    <xf numFmtId="0" fontId="11" fillId="0" borderId="0" xfId="3" applyFont="1" applyAlignment="1">
      <alignment vertical="center"/>
    </xf>
    <xf numFmtId="0" fontId="6" fillId="0" borderId="0" xfId="3" applyFont="1" applyAlignment="1">
      <alignment horizontal="center" vertical="center"/>
    </xf>
    <xf numFmtId="0" fontId="11" fillId="0" borderId="0" xfId="3" applyFont="1" applyAlignment="1">
      <alignment horizontal="center" vertical="center"/>
    </xf>
    <xf numFmtId="0" fontId="7" fillId="0" borderId="0" xfId="2" applyFont="1" applyFill="1" applyAlignment="1">
      <alignment vertical="center"/>
    </xf>
    <xf numFmtId="0" fontId="6" fillId="0" borderId="0" xfId="2" applyFont="1" applyFill="1"/>
    <xf numFmtId="0" fontId="11" fillId="0" borderId="0" xfId="2" applyFont="1" applyFill="1" applyAlignment="1">
      <alignment vertical="center"/>
    </xf>
    <xf numFmtId="0" fontId="8" fillId="0" borderId="0" xfId="2" applyFont="1" applyFill="1" applyAlignment="1">
      <alignment horizontal="center" vertical="center"/>
    </xf>
    <xf numFmtId="0" fontId="8" fillId="0" borderId="0" xfId="3" applyFont="1" applyAlignment="1">
      <alignment horizontal="center" vertical="center"/>
    </xf>
    <xf numFmtId="0" fontId="11" fillId="0" borderId="0" xfId="3" applyFont="1"/>
    <xf numFmtId="0" fontId="11" fillId="0" borderId="0" xfId="3" applyFont="1" applyAlignment="1">
      <alignment horizontal="center"/>
    </xf>
    <xf numFmtId="0" fontId="13" fillId="0" borderId="0" xfId="3" applyFont="1" applyAlignment="1">
      <alignment vertical="center"/>
    </xf>
    <xf numFmtId="0" fontId="14" fillId="0" borderId="0" xfId="3" applyFont="1" applyAlignment="1">
      <alignment vertical="center"/>
    </xf>
    <xf numFmtId="0" fontId="15" fillId="0" borderId="0" xfId="0" applyFont="1"/>
    <xf numFmtId="0" fontId="9" fillId="0" borderId="0" xfId="0" applyFont="1" applyAlignment="1">
      <alignment horizontal="center" vertical="center"/>
    </xf>
    <xf numFmtId="164" fontId="9" fillId="0" borderId="0" xfId="1" applyFont="1" applyAlignment="1">
      <alignment horizontal="center" vertical="center"/>
    </xf>
    <xf numFmtId="164" fontId="10" fillId="0" borderId="0" xfId="1" applyFont="1" applyAlignment="1">
      <alignment horizontal="center" vertical="center"/>
    </xf>
    <xf numFmtId="164" fontId="6" fillId="0" borderId="0" xfId="1" applyFont="1" applyAlignment="1">
      <alignment horizontal="center" vertical="center"/>
    </xf>
    <xf numFmtId="164" fontId="15" fillId="0" borderId="0" xfId="1" applyFont="1" applyAlignment="1">
      <alignment horizontal="center" vertical="center"/>
    </xf>
    <xf numFmtId="164" fontId="16" fillId="0" borderId="1" xfId="1" applyFont="1" applyBorder="1" applyAlignment="1">
      <alignment horizontal="center" vertical="center"/>
    </xf>
    <xf numFmtId="0" fontId="9" fillId="0" borderId="0" xfId="0" applyFont="1" applyAlignment="1">
      <alignment horizontal="left" vertical="center"/>
    </xf>
    <xf numFmtId="164" fontId="9" fillId="0" borderId="3" xfId="1" applyFont="1" applyBorder="1" applyAlignment="1">
      <alignment horizontal="center" vertical="center"/>
    </xf>
    <xf numFmtId="0" fontId="4" fillId="0" borderId="0" xfId="0" applyFont="1" applyAlignment="1">
      <alignment horizontal="center" vertical="center"/>
    </xf>
    <xf numFmtId="0" fontId="9" fillId="0" borderId="0" xfId="0" applyFont="1" applyAlignment="1">
      <alignment horizontal="right"/>
    </xf>
    <xf numFmtId="0" fontId="9" fillId="0" borderId="0" xfId="0" applyFont="1" applyAlignment="1">
      <alignment horizontal="center" vertical="center" wrapText="1"/>
    </xf>
    <xf numFmtId="164" fontId="9" fillId="0" borderId="0" xfId="1" applyFont="1" applyAlignment="1">
      <alignment horizontal="center" vertical="center" wrapText="1"/>
    </xf>
    <xf numFmtId="0" fontId="9" fillId="0" borderId="0" xfId="0" applyFont="1" applyAlignment="1">
      <alignment wrapText="1"/>
    </xf>
    <xf numFmtId="164" fontId="4" fillId="0" borderId="4" xfId="1" applyFont="1" applyBorder="1" applyAlignment="1">
      <alignment horizontal="center" vertical="center"/>
    </xf>
    <xf numFmtId="0" fontId="17" fillId="0" borderId="0" xfId="0" applyFont="1" applyAlignment="1">
      <alignment horizontal="left" vertical="center"/>
    </xf>
    <xf numFmtId="0" fontId="11" fillId="0" borderId="0" xfId="3" applyFont="1" applyAlignment="1">
      <alignment horizontal="left" vertical="top"/>
    </xf>
    <xf numFmtId="0" fontId="11" fillId="0" borderId="0" xfId="3" applyFont="1" applyAlignment="1">
      <alignment vertical="top"/>
    </xf>
    <xf numFmtId="0" fontId="6" fillId="0" borderId="0" xfId="2" applyFont="1" applyFill="1" applyAlignment="1">
      <alignment vertical="center"/>
    </xf>
    <xf numFmtId="0" fontId="11" fillId="0" borderId="0" xfId="3" applyFont="1" applyAlignment="1">
      <alignment horizontal="center" vertical="top"/>
    </xf>
    <xf numFmtId="0" fontId="18" fillId="0" borderId="0" xfId="0" applyFont="1"/>
    <xf numFmtId="0" fontId="9" fillId="0" borderId="0" xfId="0" applyFont="1" applyAlignment="1">
      <alignment horizontal="left" vertical="center" wrapText="1"/>
    </xf>
    <xf numFmtId="0" fontId="4" fillId="0" borderId="0" xfId="34" applyFont="1" applyAlignment="1">
      <alignment vertical="center"/>
    </xf>
    <xf numFmtId="0" fontId="9" fillId="0" borderId="0" xfId="0" applyFont="1" applyAlignment="1">
      <alignment vertical="center"/>
    </xf>
    <xf numFmtId="0" fontId="23" fillId="0" borderId="0" xfId="3" applyFont="1" applyAlignment="1">
      <alignment vertical="center"/>
    </xf>
    <xf numFmtId="0" fontId="24" fillId="0" borderId="0" xfId="3" applyFont="1" applyAlignment="1">
      <alignment vertical="center"/>
    </xf>
    <xf numFmtId="0" fontId="16" fillId="0" borderId="1" xfId="0" applyFont="1" applyBorder="1" applyAlignment="1">
      <alignment horizontal="center" vertical="center"/>
    </xf>
    <xf numFmtId="0" fontId="3" fillId="0" borderId="0" xfId="0" applyFont="1"/>
    <xf numFmtId="0" fontId="25" fillId="0" borderId="0" xfId="0" applyFont="1" applyAlignment="1">
      <alignment horizontal="right" vertical="center"/>
    </xf>
    <xf numFmtId="0" fontId="26" fillId="0" borderId="0" xfId="0" applyFont="1" applyAlignment="1">
      <alignment horizontal="left" vertical="center"/>
    </xf>
    <xf numFmtId="0" fontId="26" fillId="0" borderId="0" xfId="0" applyFont="1" applyAlignment="1">
      <alignment horizontal="center" vertical="center"/>
    </xf>
    <xf numFmtId="164" fontId="26" fillId="0" borderId="2" xfId="1" applyFont="1" applyBorder="1" applyAlignment="1">
      <alignment horizontal="center" vertical="center"/>
    </xf>
    <xf numFmtId="0" fontId="25" fillId="0" borderId="0" xfId="0" applyFont="1"/>
    <xf numFmtId="0" fontId="25" fillId="0" borderId="0" xfId="0" applyFont="1" applyAlignment="1">
      <alignment horizontal="right"/>
    </xf>
    <xf numFmtId="164" fontId="26" fillId="0" borderId="0" xfId="1" applyFont="1" applyBorder="1" applyAlignment="1">
      <alignment horizontal="center" vertical="center"/>
    </xf>
    <xf numFmtId="164" fontId="26" fillId="0" borderId="4" xfId="1" applyFont="1" applyBorder="1" applyAlignment="1">
      <alignment horizontal="center" vertical="center"/>
    </xf>
    <xf numFmtId="0" fontId="4" fillId="0" borderId="1" xfId="0" applyFont="1" applyBorder="1" applyAlignment="1">
      <alignment horizontal="center" vertical="center"/>
    </xf>
    <xf numFmtId="164" fontId="4" fillId="0" borderId="1" xfId="1" applyFont="1" applyBorder="1" applyAlignment="1">
      <alignment horizontal="center" vertical="center"/>
    </xf>
    <xf numFmtId="164" fontId="16" fillId="0" borderId="0" xfId="1" applyFont="1" applyAlignment="1">
      <alignment horizontal="center"/>
    </xf>
    <xf numFmtId="0" fontId="18" fillId="0" borderId="0" xfId="0" applyFont="1" applyAlignment="1">
      <alignment horizontal="left" vertical="center"/>
    </xf>
    <xf numFmtId="164" fontId="15" fillId="0" borderId="0" xfId="1" applyFont="1" applyAlignment="1">
      <alignment horizontal="left" vertical="center"/>
    </xf>
    <xf numFmtId="0" fontId="15" fillId="0" borderId="0" xfId="0" applyFont="1" applyAlignment="1">
      <alignment horizontal="left" vertical="center"/>
    </xf>
    <xf numFmtId="0" fontId="9" fillId="0" borderId="0" xfId="0" applyFont="1" applyAlignment="1">
      <alignment horizontal="center"/>
    </xf>
    <xf numFmtId="0" fontId="23" fillId="0" borderId="0" xfId="3" applyFont="1" applyAlignment="1">
      <alignment horizontal="center" vertical="center"/>
    </xf>
    <xf numFmtId="0" fontId="7" fillId="0" borderId="0" xfId="3" applyFont="1" applyAlignment="1">
      <alignment horizontal="center" vertical="center"/>
    </xf>
    <xf numFmtId="164" fontId="9" fillId="0" borderId="0" xfId="1" applyFont="1" applyAlignment="1">
      <alignment horizontal="right" vertical="center"/>
    </xf>
    <xf numFmtId="3" fontId="6" fillId="0" borderId="0" xfId="3" applyNumberFormat="1" applyFont="1" applyAlignment="1">
      <alignment horizontal="left" vertical="center"/>
    </xf>
    <xf numFmtId="0" fontId="27" fillId="0" borderId="0" xfId="0" applyFont="1" applyAlignment="1">
      <alignment horizontal="right"/>
    </xf>
    <xf numFmtId="0" fontId="22" fillId="0" borderId="5" xfId="34" applyFont="1" applyBorder="1" applyAlignment="1">
      <alignment horizontal="left"/>
    </xf>
    <xf numFmtId="0" fontId="22" fillId="0" borderId="0" xfId="34" applyFont="1" applyAlignment="1">
      <alignment horizontal="left"/>
    </xf>
    <xf numFmtId="0" fontId="21" fillId="0" borderId="5" xfId="34" applyFont="1" applyBorder="1" applyAlignment="1">
      <alignment horizontal="left" vertical="center"/>
    </xf>
    <xf numFmtId="0" fontId="21" fillId="0" borderId="0" xfId="34" applyFont="1" applyAlignment="1">
      <alignment horizontal="left" vertical="center"/>
    </xf>
    <xf numFmtId="164" fontId="4" fillId="0" borderId="0" xfId="1" applyFont="1" applyAlignment="1">
      <alignment horizontal="center" vertical="center"/>
    </xf>
    <xf numFmtId="0" fontId="6" fillId="0" borderId="0" xfId="3" applyFont="1" applyAlignment="1">
      <alignment horizontal="left" vertical="center" wrapText="1"/>
    </xf>
    <xf numFmtId="164" fontId="28" fillId="0" borderId="0" xfId="1" applyFont="1" applyAlignment="1">
      <alignment vertical="center"/>
    </xf>
    <xf numFmtId="164" fontId="29" fillId="0" borderId="0" xfId="1" applyFont="1" applyAlignment="1">
      <alignment horizontal="left" vertical="center"/>
    </xf>
    <xf numFmtId="164" fontId="30" fillId="0" borderId="1" xfId="1" applyFont="1" applyBorder="1" applyAlignment="1">
      <alignment horizontal="center" vertical="center"/>
    </xf>
    <xf numFmtId="164" fontId="31" fillId="0" borderId="0" xfId="1" applyFont="1" applyAlignment="1">
      <alignment vertical="center"/>
    </xf>
    <xf numFmtId="164" fontId="32" fillId="0" borderId="0" xfId="1" applyFont="1" applyAlignment="1">
      <alignment vertical="center"/>
    </xf>
    <xf numFmtId="0" fontId="33" fillId="0" borderId="0" xfId="0" applyFont="1"/>
    <xf numFmtId="164" fontId="31" fillId="0" borderId="2" xfId="1" applyFont="1" applyBorder="1" applyAlignment="1">
      <alignment horizontal="center" vertical="center"/>
    </xf>
    <xf numFmtId="164" fontId="31" fillId="0" borderId="0" xfId="1" applyFont="1" applyBorder="1" applyAlignment="1">
      <alignment horizontal="center" vertical="center"/>
    </xf>
    <xf numFmtId="164" fontId="31" fillId="0" borderId="4" xfId="1" applyFont="1" applyBorder="1" applyAlignment="1">
      <alignment horizontal="center" vertical="center"/>
    </xf>
    <xf numFmtId="0" fontId="34" fillId="0" borderId="0" xfId="0" applyFont="1"/>
    <xf numFmtId="0" fontId="35" fillId="0" borderId="0" xfId="0" applyFont="1"/>
    <xf numFmtId="164" fontId="29" fillId="0" borderId="0" xfId="1" applyFont="1" applyAlignment="1">
      <alignment vertical="center"/>
    </xf>
    <xf numFmtId="164" fontId="36" fillId="0" borderId="0" xfId="1" applyFont="1" applyAlignment="1">
      <alignment vertical="center"/>
    </xf>
    <xf numFmtId="164" fontId="36" fillId="0" borderId="0" xfId="1" applyFont="1" applyAlignment="1">
      <alignment horizontal="right" vertical="center"/>
    </xf>
    <xf numFmtId="164" fontId="37" fillId="0" borderId="0" xfId="1" applyFont="1" applyAlignment="1">
      <alignment vertical="center"/>
    </xf>
    <xf numFmtId="164" fontId="38" fillId="0" borderId="0" xfId="1" applyFont="1" applyAlignment="1">
      <alignment horizontal="center"/>
    </xf>
    <xf numFmtId="164" fontId="38" fillId="0" borderId="1" xfId="1" applyFont="1" applyBorder="1" applyAlignment="1">
      <alignment horizontal="center" vertical="center"/>
    </xf>
    <xf numFmtId="164" fontId="27" fillId="0" borderId="0" xfId="1" applyFont="1" applyAlignment="1">
      <alignment vertical="center"/>
    </xf>
    <xf numFmtId="164" fontId="27" fillId="0" borderId="4" xfId="1" applyFont="1" applyBorder="1" applyAlignment="1">
      <alignment horizontal="center" vertical="center"/>
    </xf>
    <xf numFmtId="164" fontId="39" fillId="0" borderId="4" xfId="1" applyFont="1" applyBorder="1" applyAlignment="1">
      <alignment horizontal="center" vertical="center"/>
    </xf>
    <xf numFmtId="0" fontId="40" fillId="4" borderId="6" xfId="0" applyFont="1" applyFill="1" applyBorder="1"/>
    <xf numFmtId="0" fontId="40" fillId="4" borderId="7" xfId="0" applyFont="1" applyFill="1" applyBorder="1"/>
    <xf numFmtId="0" fontId="40" fillId="4" borderId="8" xfId="0" applyFont="1" applyFill="1" applyBorder="1"/>
    <xf numFmtId="0" fontId="40" fillId="4" borderId="9" xfId="0" applyFont="1" applyFill="1" applyBorder="1"/>
    <xf numFmtId="15" fontId="40" fillId="4" borderId="10" xfId="0" applyNumberFormat="1" applyFont="1" applyFill="1" applyBorder="1"/>
    <xf numFmtId="0" fontId="40" fillId="4" borderId="11" xfId="0" applyFont="1" applyFill="1" applyBorder="1"/>
  </cellXfs>
  <cellStyles count="155">
    <cellStyle name="Bad" xfId="2" builtinId="27"/>
    <cellStyle name="Bad 2" xfId="31" xr:uid="{00000000-0005-0000-0000-000001000000}"/>
    <cellStyle name="Comma 2" xfId="26" xr:uid="{00000000-0005-0000-0000-000002000000}"/>
    <cellStyle name="Comma 2 2" xfId="23" xr:uid="{00000000-0005-0000-0000-000003000000}"/>
    <cellStyle name="Comma 2 2 2" xfId="24" xr:uid="{00000000-0005-0000-0000-000004000000}"/>
    <cellStyle name="Comma 2 2 3" xfId="25" xr:uid="{00000000-0005-0000-0000-000005000000}"/>
    <cellStyle name="Comma 2 2 4" xfId="126" xr:uid="{00000000-0005-0000-0000-000006000000}"/>
    <cellStyle name="Comma 2 3" xfId="35" xr:uid="{00000000-0005-0000-0000-000007000000}"/>
    <cellStyle name="Comma 2 3 2" xfId="127" xr:uid="{00000000-0005-0000-0000-000008000000}"/>
    <cellStyle name="Comma 2 4" xfId="36" xr:uid="{00000000-0005-0000-0000-000009000000}"/>
    <cellStyle name="Comma 2 5" xfId="125" xr:uid="{00000000-0005-0000-0000-00000A000000}"/>
    <cellStyle name="Comma 2_PA9422012 - SGG 8118 Y - A5 2.0 TFSI QU - FRONT_REAR (RSA)_PA5542013 - SDJ 1000 T - A4 1.8T FSI MU - REAR (ETIQA)" xfId="37" xr:uid="{00000000-0005-0000-0000-00000B000000}"/>
    <cellStyle name="Comma 3" xfId="38" xr:uid="{00000000-0005-0000-0000-00000C000000}"/>
    <cellStyle name="Comma 3 2" xfId="39" xr:uid="{00000000-0005-0000-0000-00000D000000}"/>
    <cellStyle name="Comma 3 2 2" xfId="40" xr:uid="{00000000-0005-0000-0000-00000E000000}"/>
    <cellStyle name="Comma 3 2 3" xfId="129" xr:uid="{00000000-0005-0000-0000-00000F000000}"/>
    <cellStyle name="Comma 3 3" xfId="41" xr:uid="{00000000-0005-0000-0000-000010000000}"/>
    <cellStyle name="Comma 3 4" xfId="42" xr:uid="{00000000-0005-0000-0000-000011000000}"/>
    <cellStyle name="Comma 3 5" xfId="128" xr:uid="{00000000-0005-0000-0000-000012000000}"/>
    <cellStyle name="Comma 4" xfId="43" xr:uid="{00000000-0005-0000-0000-000013000000}"/>
    <cellStyle name="Comma 4 2" xfId="44" xr:uid="{00000000-0005-0000-0000-000014000000}"/>
    <cellStyle name="Comma 4 3" xfId="45" xr:uid="{00000000-0005-0000-0000-000015000000}"/>
    <cellStyle name="Comma 4 4" xfId="130" xr:uid="{00000000-0005-0000-0000-000016000000}"/>
    <cellStyle name="Comma 5" xfId="46" xr:uid="{00000000-0005-0000-0000-000017000000}"/>
    <cellStyle name="Comma 5 2" xfId="47" xr:uid="{00000000-0005-0000-0000-000018000000}"/>
    <cellStyle name="Comma 5 3" xfId="131" xr:uid="{00000000-0005-0000-0000-000019000000}"/>
    <cellStyle name="Comma 6" xfId="48" xr:uid="{00000000-0005-0000-0000-00001A000000}"/>
    <cellStyle name="Comma 6 2" xfId="132" xr:uid="{00000000-0005-0000-0000-00001B000000}"/>
    <cellStyle name="Comma 7" xfId="29" xr:uid="{00000000-0005-0000-0000-00001C000000}"/>
    <cellStyle name="Comma 7 2" xfId="124" xr:uid="{00000000-0005-0000-0000-00001D000000}"/>
    <cellStyle name="Currency" xfId="1" builtinId="4"/>
    <cellStyle name="Currency 10" xfId="50" xr:uid="{00000000-0005-0000-0000-00001F000000}"/>
    <cellStyle name="Currency 11" xfId="51" xr:uid="{00000000-0005-0000-0000-000020000000}"/>
    <cellStyle name="Currency 12" xfId="52" xr:uid="{00000000-0005-0000-0000-000021000000}"/>
    <cellStyle name="Currency 13" xfId="49" xr:uid="{00000000-0005-0000-0000-000022000000}"/>
    <cellStyle name="Currency 2" xfId="4" xr:uid="{00000000-0005-0000-0000-000023000000}"/>
    <cellStyle name="Currency 2 2" xfId="18" xr:uid="{00000000-0005-0000-0000-000024000000}"/>
    <cellStyle name="Currency 2 2 2" xfId="55" xr:uid="{00000000-0005-0000-0000-000025000000}"/>
    <cellStyle name="Currency 2 2 3" xfId="56" xr:uid="{00000000-0005-0000-0000-000026000000}"/>
    <cellStyle name="Currency 2 2 4" xfId="54" xr:uid="{00000000-0005-0000-0000-000027000000}"/>
    <cellStyle name="Currency 2 2 5" xfId="32" xr:uid="{00000000-0005-0000-0000-000028000000}"/>
    <cellStyle name="Currency 2 2 6" xfId="135" xr:uid="{00000000-0005-0000-0000-000029000000}"/>
    <cellStyle name="Currency 2 3" xfId="16" xr:uid="{00000000-0005-0000-0000-00002A000000}"/>
    <cellStyle name="Currency 2 3 2" xfId="57" xr:uid="{00000000-0005-0000-0000-00002B000000}"/>
    <cellStyle name="Currency 2 3 3" xfId="27" xr:uid="{00000000-0005-0000-0000-00002C000000}"/>
    <cellStyle name="Currency 2 3 4" xfId="136" xr:uid="{00000000-0005-0000-0000-00002D000000}"/>
    <cellStyle name="Currency 2 4" xfId="14" xr:uid="{00000000-0005-0000-0000-00002E000000}"/>
    <cellStyle name="Currency 2 4 2" xfId="58" xr:uid="{00000000-0005-0000-0000-00002F000000}"/>
    <cellStyle name="Currency 2 4 3" xfId="134" xr:uid="{00000000-0005-0000-0000-000030000000}"/>
    <cellStyle name="Currency 2 5" xfId="12" xr:uid="{00000000-0005-0000-0000-000031000000}"/>
    <cellStyle name="Currency 2 5 2" xfId="53" xr:uid="{00000000-0005-0000-0000-000032000000}"/>
    <cellStyle name="Currency 2 5 3" xfId="121" xr:uid="{00000000-0005-0000-0000-000033000000}"/>
    <cellStyle name="Currency 2 6" xfId="21" xr:uid="{00000000-0005-0000-0000-000034000000}"/>
    <cellStyle name="Currency 2 7" xfId="19" xr:uid="{00000000-0005-0000-0000-000035000000}"/>
    <cellStyle name="Currency 2 8" xfId="10" xr:uid="{00000000-0005-0000-0000-000036000000}"/>
    <cellStyle name="Currency 2 9" xfId="119" xr:uid="{00000000-0005-0000-0000-000037000000}"/>
    <cellStyle name="Currency 2_PA9422012 - SGG 8118 Y - A5 2.0 TFSI QU - FRONT_REAR (RSA)_PA5542013 - SDJ 1000 T - A4 1.8T FSI MU - REAR (ETIQA)" xfId="59" xr:uid="{00000000-0005-0000-0000-000038000000}"/>
    <cellStyle name="Currency 3" xfId="60" xr:uid="{00000000-0005-0000-0000-000039000000}"/>
    <cellStyle name="Currency 3 2" xfId="61" xr:uid="{00000000-0005-0000-0000-00003A000000}"/>
    <cellStyle name="Currency 3 2 2" xfId="5" xr:uid="{00000000-0005-0000-0000-00003B000000}"/>
    <cellStyle name="Currency 3 2 2 2" xfId="17" xr:uid="{00000000-0005-0000-0000-00003C000000}"/>
    <cellStyle name="Currency 3 2 2 2 2" xfId="63" xr:uid="{00000000-0005-0000-0000-00003D000000}"/>
    <cellStyle name="Currency 3 2 2 2 2 2" xfId="64" xr:uid="{00000000-0005-0000-0000-00003E000000}"/>
    <cellStyle name="Currency 3 2 2 2 2 3" xfId="140" xr:uid="{00000000-0005-0000-0000-00003F000000}"/>
    <cellStyle name="Currency 3 2 2 2 3" xfId="65" xr:uid="{00000000-0005-0000-0000-000040000000}"/>
    <cellStyle name="Currency 3 2 2 2 4" xfId="66" xr:uid="{00000000-0005-0000-0000-000041000000}"/>
    <cellStyle name="Currency 3 2 2 2 5" xfId="62" xr:uid="{00000000-0005-0000-0000-000042000000}"/>
    <cellStyle name="Currency 3 2 2 2 6" xfId="28" xr:uid="{00000000-0005-0000-0000-000043000000}"/>
    <cellStyle name="Currency 3 2 2 2 7" xfId="139" xr:uid="{00000000-0005-0000-0000-000044000000}"/>
    <cellStyle name="Currency 3 2 2 3" xfId="15" xr:uid="{00000000-0005-0000-0000-000045000000}"/>
    <cellStyle name="Currency 3 2 2 3 2" xfId="68" xr:uid="{00000000-0005-0000-0000-000046000000}"/>
    <cellStyle name="Currency 3 2 2 3 3" xfId="67" xr:uid="{00000000-0005-0000-0000-000047000000}"/>
    <cellStyle name="Currency 3 2 2 3 4" xfId="141" xr:uid="{00000000-0005-0000-0000-000048000000}"/>
    <cellStyle name="Currency 3 2 2 4" xfId="13" xr:uid="{00000000-0005-0000-0000-000049000000}"/>
    <cellStyle name="Currency 3 2 2 4 2" xfId="69" xr:uid="{00000000-0005-0000-0000-00004A000000}"/>
    <cellStyle name="Currency 3 2 2 4 3" xfId="122" xr:uid="{00000000-0005-0000-0000-00004B000000}"/>
    <cellStyle name="Currency 3 2 2 5" xfId="22" xr:uid="{00000000-0005-0000-0000-00004C000000}"/>
    <cellStyle name="Currency 3 2 2 5 2" xfId="115" xr:uid="{00000000-0005-0000-0000-00004D000000}"/>
    <cellStyle name="Currency 3 2 2 6" xfId="20" xr:uid="{00000000-0005-0000-0000-00004E000000}"/>
    <cellStyle name="Currency 3 2 2 7" xfId="11" xr:uid="{00000000-0005-0000-0000-00004F000000}"/>
    <cellStyle name="Currency 3 2 2 8" xfId="120" xr:uid="{00000000-0005-0000-0000-000050000000}"/>
    <cellStyle name="Currency 3 2 3" xfId="70" xr:uid="{00000000-0005-0000-0000-000051000000}"/>
    <cellStyle name="Currency 3 2 3 2" xfId="71" xr:uid="{00000000-0005-0000-0000-000052000000}"/>
    <cellStyle name="Currency 3 2 3 3" xfId="72" xr:uid="{00000000-0005-0000-0000-000053000000}"/>
    <cellStyle name="Currency 3 2 3 4" xfId="142" xr:uid="{00000000-0005-0000-0000-000054000000}"/>
    <cellStyle name="Currency 3 2 4" xfId="73" xr:uid="{00000000-0005-0000-0000-000055000000}"/>
    <cellStyle name="Currency 3 2 4 2" xfId="143" xr:uid="{00000000-0005-0000-0000-000056000000}"/>
    <cellStyle name="Currency 3 2 5" xfId="74" xr:uid="{00000000-0005-0000-0000-000057000000}"/>
    <cellStyle name="Currency 3 2 6" xfId="75" xr:uid="{00000000-0005-0000-0000-000058000000}"/>
    <cellStyle name="Currency 3 2 7" xfId="138" xr:uid="{00000000-0005-0000-0000-000059000000}"/>
    <cellStyle name="Currency 3 3" xfId="76" xr:uid="{00000000-0005-0000-0000-00005A000000}"/>
    <cellStyle name="Currency 3 3 2" xfId="77" xr:uid="{00000000-0005-0000-0000-00005B000000}"/>
    <cellStyle name="Currency 3 3 3" xfId="144" xr:uid="{00000000-0005-0000-0000-00005C000000}"/>
    <cellStyle name="Currency 3 4" xfId="78" xr:uid="{00000000-0005-0000-0000-00005D000000}"/>
    <cellStyle name="Currency 3 5" xfId="137" xr:uid="{00000000-0005-0000-0000-00005E000000}"/>
    <cellStyle name="Currency 4" xfId="79" xr:uid="{00000000-0005-0000-0000-00005F000000}"/>
    <cellStyle name="Currency 4 2" xfId="80" xr:uid="{00000000-0005-0000-0000-000060000000}"/>
    <cellStyle name="Currency 4 2 2" xfId="81" xr:uid="{00000000-0005-0000-0000-000061000000}"/>
    <cellStyle name="Currency 4 2 2 2" xfId="82" xr:uid="{00000000-0005-0000-0000-000062000000}"/>
    <cellStyle name="Currency 4 2 2 3" xfId="83" xr:uid="{00000000-0005-0000-0000-000063000000}"/>
    <cellStyle name="Currency 4 2 2 4" xfId="146" xr:uid="{00000000-0005-0000-0000-000064000000}"/>
    <cellStyle name="Currency 4 2 3" xfId="84" xr:uid="{00000000-0005-0000-0000-000065000000}"/>
    <cellStyle name="Currency 4 2 3 2" xfId="147" xr:uid="{00000000-0005-0000-0000-000066000000}"/>
    <cellStyle name="Currency 4 2 4" xfId="85" xr:uid="{00000000-0005-0000-0000-000067000000}"/>
    <cellStyle name="Currency 4 2 5" xfId="145" xr:uid="{00000000-0005-0000-0000-000068000000}"/>
    <cellStyle name="Currency 4 3" xfId="86" xr:uid="{00000000-0005-0000-0000-000069000000}"/>
    <cellStyle name="Currency 4 4" xfId="87" xr:uid="{00000000-0005-0000-0000-00006A000000}"/>
    <cellStyle name="Currency 4_PA5412012 - SCP 2112 C - Q5 2.0T FSI QU - FRONT_REAR (MSIG-SGX)" xfId="88" xr:uid="{00000000-0005-0000-0000-00006B000000}"/>
    <cellStyle name="Currency 5" xfId="89" xr:uid="{00000000-0005-0000-0000-00006C000000}"/>
    <cellStyle name="Currency 5 2" xfId="90" xr:uid="{00000000-0005-0000-0000-00006D000000}"/>
    <cellStyle name="Currency 5 2 2" xfId="91" xr:uid="{00000000-0005-0000-0000-00006E000000}"/>
    <cellStyle name="Currency 5 2 2 2" xfId="150" xr:uid="{00000000-0005-0000-0000-00006F000000}"/>
    <cellStyle name="Currency 5 2 3" xfId="92" xr:uid="{00000000-0005-0000-0000-000070000000}"/>
    <cellStyle name="Currency 5 2 4" xfId="93" xr:uid="{00000000-0005-0000-0000-000071000000}"/>
    <cellStyle name="Currency 5 2 5" xfId="149" xr:uid="{00000000-0005-0000-0000-000072000000}"/>
    <cellStyle name="Currency 5 3" xfId="94" xr:uid="{00000000-0005-0000-0000-000073000000}"/>
    <cellStyle name="Currency 5 3 2" xfId="151" xr:uid="{00000000-0005-0000-0000-000074000000}"/>
    <cellStyle name="Currency 5 4" xfId="95" xr:uid="{00000000-0005-0000-0000-000075000000}"/>
    <cellStyle name="Currency 5 5" xfId="148" xr:uid="{00000000-0005-0000-0000-000076000000}"/>
    <cellStyle name="Currency 6" xfId="96" xr:uid="{00000000-0005-0000-0000-000077000000}"/>
    <cellStyle name="Currency 6 2" xfId="97" xr:uid="{00000000-0005-0000-0000-000078000000}"/>
    <cellStyle name="Currency 6 2 2" xfId="98" xr:uid="{00000000-0005-0000-0000-000079000000}"/>
    <cellStyle name="Currency 6 3" xfId="99" xr:uid="{00000000-0005-0000-0000-00007A000000}"/>
    <cellStyle name="Currency 6 4" xfId="100" xr:uid="{00000000-0005-0000-0000-00007B000000}"/>
    <cellStyle name="Currency 6 5" xfId="152" xr:uid="{00000000-0005-0000-0000-00007C000000}"/>
    <cellStyle name="Currency 7" xfId="101" xr:uid="{00000000-0005-0000-0000-00007D000000}"/>
    <cellStyle name="Currency 7 2" xfId="102" xr:uid="{00000000-0005-0000-0000-00007E000000}"/>
    <cellStyle name="Currency 7 3" xfId="103" xr:uid="{00000000-0005-0000-0000-00007F000000}"/>
    <cellStyle name="Currency 7 4" xfId="153" xr:uid="{00000000-0005-0000-0000-000080000000}"/>
    <cellStyle name="Currency 8" xfId="104" xr:uid="{00000000-0005-0000-0000-000081000000}"/>
    <cellStyle name="Currency 8 2" xfId="105" xr:uid="{00000000-0005-0000-0000-000082000000}"/>
    <cellStyle name="Currency 8 3" xfId="133" xr:uid="{00000000-0005-0000-0000-000083000000}"/>
    <cellStyle name="Currency 9" xfId="106" xr:uid="{00000000-0005-0000-0000-000084000000}"/>
    <cellStyle name="Normal" xfId="0" builtinId="0"/>
    <cellStyle name="Normal 2" xfId="3" xr:uid="{00000000-0005-0000-0000-000086000000}"/>
    <cellStyle name="Normal 2 2" xfId="33" xr:uid="{00000000-0005-0000-0000-000087000000}"/>
    <cellStyle name="Normal 2 2 2" xfId="34" xr:uid="{00000000-0005-0000-0000-000088000000}"/>
    <cellStyle name="Normal 2 2 2 2" xfId="7" xr:uid="{00000000-0005-0000-0000-000089000000}"/>
    <cellStyle name="Normal 2 2 2 3" xfId="116" xr:uid="{00000000-0005-0000-0000-00008A000000}"/>
    <cellStyle name="Normal 2 3" xfId="154" xr:uid="{00000000-0005-0000-0000-00008B000000}"/>
    <cellStyle name="Normal 2_PA0332013 - SKH 6302 S_SGS 838 S - TTSR 2.0T FSI - FRONT (MSIG-OD)" xfId="107" xr:uid="{00000000-0005-0000-0000-00008C000000}"/>
    <cellStyle name="Normal 3" xfId="9" xr:uid="{00000000-0005-0000-0000-00008D000000}"/>
    <cellStyle name="Normal 3 2" xfId="108" xr:uid="{00000000-0005-0000-0000-00008E000000}"/>
    <cellStyle name="Normal 3 2 2" xfId="109" xr:uid="{00000000-0005-0000-0000-00008F000000}"/>
    <cellStyle name="Normal 3_PA2832013 - SJU 4838 U - A4 1.8T FSI MU - FRONT (AVIVA)" xfId="110" xr:uid="{00000000-0005-0000-0000-000090000000}"/>
    <cellStyle name="Normal 4" xfId="111" xr:uid="{00000000-0005-0000-0000-000091000000}"/>
    <cellStyle name="Normal 4 2" xfId="112" xr:uid="{00000000-0005-0000-0000-000092000000}"/>
    <cellStyle name="Normal 4 2 2" xfId="6" xr:uid="{00000000-0005-0000-0000-000093000000}"/>
    <cellStyle name="Normal 4 3" xfId="113" xr:uid="{00000000-0005-0000-0000-000094000000}"/>
    <cellStyle name="Normal 5" xfId="8" xr:uid="{00000000-0005-0000-0000-000095000000}"/>
    <cellStyle name="Normal 5 4" xfId="117" xr:uid="{00000000-0005-0000-0000-000096000000}"/>
    <cellStyle name="Normal 6" xfId="114" xr:uid="{00000000-0005-0000-0000-000097000000}"/>
    <cellStyle name="Normal 6 2" xfId="123" xr:uid="{00000000-0005-0000-0000-000098000000}"/>
    <cellStyle name="Normal 7" xfId="30" xr:uid="{00000000-0005-0000-0000-000099000000}"/>
    <cellStyle name="Normal 7 2" xfId="118" xr:uid="{00000000-0005-0000-0000-00009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1102962</xdr:colOff>
      <xdr:row>1</xdr:row>
      <xdr:rowOff>108075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152400</xdr:colOff>
      <xdr:row>0</xdr:row>
      <xdr:rowOff>9525</xdr:rowOff>
    </xdr:from>
    <xdr:to>
      <xdr:col>4</xdr:col>
      <xdr:colOff>932541</xdr:colOff>
      <xdr:row>1</xdr:row>
      <xdr:rowOff>117600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19650" y="9525"/>
          <a:ext cx="780141" cy="27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495300</xdr:colOff>
      <xdr:row>0</xdr:row>
      <xdr:rowOff>9525</xdr:rowOff>
    </xdr:from>
    <xdr:to>
      <xdr:col>4</xdr:col>
      <xdr:colOff>1275441</xdr:colOff>
      <xdr:row>1</xdr:row>
      <xdr:rowOff>117600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34050" y="9525"/>
          <a:ext cx="780141" cy="266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88B669D0-55D6-4800-93AC-4E7A1EB230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495300</xdr:colOff>
      <xdr:row>0</xdr:row>
      <xdr:rowOff>9525</xdr:rowOff>
    </xdr:from>
    <xdr:to>
      <xdr:col>4</xdr:col>
      <xdr:colOff>1275441</xdr:colOff>
      <xdr:row>1</xdr:row>
      <xdr:rowOff>117600</xdr:rowOff>
    </xdr:to>
    <xdr:pic>
      <xdr:nvPicPr>
        <xdr:cNvPr id="3" name="Picture 2">
          <a:extLst>
            <a:ext uri="{FF2B5EF4-FFF2-40B4-BE49-F238E27FC236}">
              <a16:creationId xmlns:a16="http://schemas.microsoft.com/office/drawing/2014/main" id="{BA89F75B-A667-46BA-955C-89130B317F2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34075" y="9525"/>
          <a:ext cx="780141" cy="27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24550" y="9525"/>
          <a:ext cx="780141" cy="27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24550" y="9525"/>
          <a:ext cx="780141" cy="270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47D4D79D-512B-4154-92A9-95F3F4DAF1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E73BAFC4-93A5-4992-92D8-05F17BC4C1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91225" y="9525"/>
          <a:ext cx="780141" cy="270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921987</xdr:colOff>
      <xdr:row>1</xdr:row>
      <xdr:rowOff>108075</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6</xdr:col>
      <xdr:colOff>171450</xdr:colOff>
      <xdr:row>0</xdr:row>
      <xdr:rowOff>25400</xdr:rowOff>
    </xdr:from>
    <xdr:to>
      <xdr:col>6</xdr:col>
      <xdr:colOff>951591</xdr:colOff>
      <xdr:row>1</xdr:row>
      <xdr:rowOff>133475</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38825" y="25400"/>
          <a:ext cx="780141" cy="2668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4"/>
  <sheetViews>
    <sheetView tabSelected="1" topLeftCell="A16" zoomScaleNormal="100" workbookViewId="0">
      <selection activeCell="D21" sqref="D21:E23"/>
    </sheetView>
  </sheetViews>
  <sheetFormatPr defaultColWidth="14.6640625" defaultRowHeight="13.2"/>
  <cols>
    <col min="1" max="1" width="25.6640625" style="9" customWidth="1"/>
    <col min="2" max="2" width="5.6640625" style="67" customWidth="1"/>
    <col min="3" max="3" width="21.88671875" style="9" customWidth="1"/>
    <col min="4" max="4" width="19.33203125" style="9" customWidth="1"/>
    <col min="5" max="16384" width="14.6640625" style="9"/>
  </cols>
  <sheetData>
    <row r="1" spans="1:5">
      <c r="C1" s="10"/>
      <c r="D1" s="11"/>
    </row>
    <row r="2" spans="1:5">
      <c r="C2" s="10"/>
      <c r="D2" s="11"/>
    </row>
    <row r="3" spans="1:5">
      <c r="C3" s="10"/>
      <c r="D3" s="11"/>
    </row>
    <row r="4" spans="1:5" s="2" customFormat="1" ht="13.5" customHeight="1">
      <c r="A4" s="49" t="s">
        <v>3</v>
      </c>
      <c r="B4" s="68"/>
      <c r="E4" s="12"/>
    </row>
    <row r="5" spans="1:5" s="2" customFormat="1" ht="12" customHeight="1">
      <c r="A5" s="49" t="s">
        <v>14</v>
      </c>
      <c r="B5" s="68"/>
    </row>
    <row r="6" spans="1:5" s="2" customFormat="1" ht="13.5" customHeight="1">
      <c r="A6" s="50" t="s">
        <v>4</v>
      </c>
      <c r="B6" s="68"/>
    </row>
    <row r="7" spans="1:5" s="2" customFormat="1" ht="15" customHeight="1">
      <c r="A7" s="1"/>
      <c r="B7" s="14"/>
    </row>
    <row r="8" spans="1:5" s="2" customFormat="1" ht="15.6" customHeight="1">
      <c r="A8" s="13"/>
      <c r="B8" s="14"/>
      <c r="C8" s="14"/>
    </row>
    <row r="9" spans="1:5" s="2" customFormat="1" ht="15.6" customHeight="1">
      <c r="A9" s="1"/>
      <c r="B9" s="14"/>
      <c r="C9" s="14"/>
    </row>
    <row r="10" spans="1:5" s="2" customFormat="1" ht="15.6" customHeight="1">
      <c r="A10" s="13" t="s">
        <v>5</v>
      </c>
      <c r="B10" s="15" t="s">
        <v>0</v>
      </c>
      <c r="C10" s="1" t="s">
        <v>6</v>
      </c>
    </row>
    <row r="11" spans="1:5" s="2" customFormat="1" ht="15.6" customHeight="1">
      <c r="A11" s="13" t="s">
        <v>7</v>
      </c>
      <c r="B11" s="15" t="s">
        <v>0</v>
      </c>
      <c r="C11" s="1" t="s">
        <v>11</v>
      </c>
    </row>
    <row r="12" spans="1:5" s="2" customFormat="1" ht="15.6" customHeight="1">
      <c r="A12" s="13" t="s">
        <v>8</v>
      </c>
      <c r="B12" s="15" t="s">
        <v>0</v>
      </c>
      <c r="C12" s="3" t="s">
        <v>12</v>
      </c>
    </row>
    <row r="13" spans="1:5" s="2" customFormat="1" ht="15.6" customHeight="1">
      <c r="A13" s="13" t="s">
        <v>9</v>
      </c>
      <c r="B13" s="15" t="s">
        <v>0</v>
      </c>
      <c r="C13" s="3" t="s">
        <v>13</v>
      </c>
    </row>
    <row r="14" spans="1:5" s="2" customFormat="1" ht="15.6" customHeight="1">
      <c r="A14" s="13" t="s">
        <v>10</v>
      </c>
      <c r="B14" s="15" t="s">
        <v>0</v>
      </c>
      <c r="C14" s="1" t="s">
        <v>80</v>
      </c>
    </row>
    <row r="15" spans="1:5" s="2" customFormat="1" ht="15.6" customHeight="1">
      <c r="A15" s="13" t="s">
        <v>2</v>
      </c>
      <c r="B15" s="15" t="s">
        <v>0</v>
      </c>
      <c r="C15" s="4">
        <v>44824</v>
      </c>
    </row>
    <row r="16" spans="1:5" s="2" customFormat="1" ht="15.6" customHeight="1">
      <c r="A16" s="13" t="s">
        <v>1</v>
      </c>
      <c r="B16" s="15" t="s">
        <v>0</v>
      </c>
      <c r="C16" s="7">
        <v>42637</v>
      </c>
    </row>
    <row r="17" spans="1:5" s="2" customFormat="1" ht="14.1" customHeight="1">
      <c r="A17" s="1"/>
      <c r="B17" s="69"/>
    </row>
    <row r="18" spans="1:5" s="2" customFormat="1" ht="19.5" customHeight="1">
      <c r="A18" s="13" t="s">
        <v>81</v>
      </c>
      <c r="B18" s="20"/>
    </row>
    <row r="19" spans="1:5" s="2" customFormat="1" ht="19.5" customHeight="1">
      <c r="A19" s="13"/>
      <c r="B19" s="15"/>
    </row>
    <row r="20" spans="1:5" s="2" customFormat="1" ht="15.75" customHeight="1" thickBot="1">
      <c r="A20" s="13" t="s">
        <v>75</v>
      </c>
      <c r="B20" s="15"/>
      <c r="C20" s="6"/>
      <c r="D20"/>
      <c r="E20"/>
    </row>
    <row r="21" spans="1:5" s="17" customFormat="1" ht="18.75" customHeight="1">
      <c r="A21" s="1" t="s">
        <v>76</v>
      </c>
      <c r="B21" s="16"/>
      <c r="C21" s="16"/>
      <c r="D21" s="99" t="s">
        <v>155</v>
      </c>
      <c r="E21" s="100"/>
    </row>
    <row r="22" spans="1:5" s="17" customFormat="1" ht="14.1" customHeight="1">
      <c r="A22" s="1" t="s">
        <v>77</v>
      </c>
      <c r="D22" s="101" t="s">
        <v>156</v>
      </c>
      <c r="E22" s="102"/>
    </row>
    <row r="23" spans="1:5" s="17" customFormat="1" ht="15.6" customHeight="1" thickBot="1">
      <c r="A23" s="1" t="s">
        <v>78</v>
      </c>
      <c r="D23" s="103">
        <v>44865</v>
      </c>
      <c r="E23" s="104"/>
    </row>
    <row r="24" spans="1:5" s="17" customFormat="1" ht="15.6" customHeight="1">
      <c r="A24" s="75" t="s">
        <v>79</v>
      </c>
      <c r="B24" s="76"/>
      <c r="C24" s="76"/>
      <c r="D24"/>
      <c r="E24"/>
    </row>
    <row r="25" spans="1:5" s="17" customFormat="1" ht="15.6" customHeight="1">
      <c r="A25" s="73" t="s">
        <v>57</v>
      </c>
      <c r="B25" s="74"/>
      <c r="C25" s="74"/>
      <c r="D25"/>
      <c r="E25"/>
    </row>
    <row r="26" spans="1:5" s="2" customFormat="1" ht="14.1" customHeight="1">
      <c r="A26" s="47"/>
      <c r="B26" s="69"/>
    </row>
    <row r="27" spans="1:5" s="2" customFormat="1" ht="14.1" customHeight="1">
      <c r="A27" s="18"/>
      <c r="B27" s="69"/>
      <c r="C27" s="1"/>
    </row>
    <row r="28" spans="1:5" s="2" customFormat="1" ht="15.6" customHeight="1">
      <c r="A28" s="13" t="s">
        <v>15</v>
      </c>
      <c r="B28" s="15" t="s">
        <v>0</v>
      </c>
      <c r="C28" s="1" t="s">
        <v>82</v>
      </c>
    </row>
    <row r="29" spans="1:5" s="2" customFormat="1" ht="15.6" customHeight="1">
      <c r="A29" s="13" t="s">
        <v>16</v>
      </c>
      <c r="B29" s="15" t="s">
        <v>0</v>
      </c>
      <c r="C29" s="1" t="s">
        <v>83</v>
      </c>
    </row>
    <row r="30" spans="1:5" s="2" customFormat="1" ht="15.6" customHeight="1">
      <c r="A30" s="13"/>
      <c r="B30" s="15"/>
      <c r="C30" s="1" t="s">
        <v>84</v>
      </c>
    </row>
    <row r="31" spans="1:5" s="2" customFormat="1" ht="15.6" customHeight="1">
      <c r="A31" s="13"/>
      <c r="B31" s="15"/>
      <c r="C31" s="1" t="s">
        <v>85</v>
      </c>
    </row>
    <row r="32" spans="1:5" s="2" customFormat="1" ht="15.6" customHeight="1">
      <c r="A32" s="13" t="s">
        <v>17</v>
      </c>
      <c r="B32" s="15" t="s">
        <v>0</v>
      </c>
      <c r="C32" s="1" t="s">
        <v>86</v>
      </c>
    </row>
    <row r="33" spans="1:3" s="2" customFormat="1" ht="15.6" customHeight="1">
      <c r="A33" s="13" t="s">
        <v>18</v>
      </c>
      <c r="B33" s="15" t="s">
        <v>0</v>
      </c>
      <c r="C33" s="1" t="s">
        <v>87</v>
      </c>
    </row>
    <row r="34" spans="1:3" s="2" customFormat="1">
      <c r="A34" s="13" t="s">
        <v>19</v>
      </c>
      <c r="B34" s="15" t="s">
        <v>0</v>
      </c>
      <c r="C34" s="7" t="s">
        <v>88</v>
      </c>
    </row>
    <row r="35" spans="1:3" s="2" customFormat="1" ht="21.75" customHeight="1">
      <c r="A35" s="13" t="s">
        <v>20</v>
      </c>
      <c r="B35" s="15" t="s">
        <v>0</v>
      </c>
      <c r="C35" s="13" t="s">
        <v>89</v>
      </c>
    </row>
    <row r="36" spans="1:3" s="2" customFormat="1">
      <c r="A36" s="13" t="s">
        <v>21</v>
      </c>
      <c r="B36" s="15" t="s">
        <v>0</v>
      </c>
      <c r="C36" s="1" t="s">
        <v>90</v>
      </c>
    </row>
    <row r="37" spans="1:3" s="2" customFormat="1" ht="15.6" customHeight="1">
      <c r="A37" s="21" t="s">
        <v>22</v>
      </c>
      <c r="B37" s="22" t="s">
        <v>0</v>
      </c>
      <c r="C37" s="8">
        <v>42938</v>
      </c>
    </row>
    <row r="38" spans="1:3" s="2" customFormat="1" ht="15.6" customHeight="1">
      <c r="A38" s="13" t="s">
        <v>23</v>
      </c>
      <c r="B38" s="15" t="s">
        <v>0</v>
      </c>
      <c r="C38" s="7" t="s">
        <v>91</v>
      </c>
    </row>
    <row r="39" spans="1:3" s="2" customFormat="1" ht="15.6" customHeight="1">
      <c r="A39" s="13" t="s">
        <v>24</v>
      </c>
      <c r="B39" s="15" t="s">
        <v>0</v>
      </c>
      <c r="C39" s="7" t="s">
        <v>92</v>
      </c>
    </row>
    <row r="40" spans="1:3" s="2" customFormat="1" ht="15.6" customHeight="1">
      <c r="A40" s="13" t="s">
        <v>25</v>
      </c>
      <c r="B40" s="15" t="s">
        <v>0</v>
      </c>
      <c r="C40" s="71">
        <v>55640</v>
      </c>
    </row>
    <row r="41" spans="1:3" s="2" customFormat="1" ht="15.6" customHeight="1">
      <c r="A41" s="13" t="s">
        <v>26</v>
      </c>
      <c r="B41" s="15" t="s">
        <v>0</v>
      </c>
      <c r="C41" s="4">
        <v>44824</v>
      </c>
    </row>
    <row r="42" spans="1:3" s="2" customFormat="1" ht="15.6" customHeight="1">
      <c r="A42" s="13" t="s">
        <v>27</v>
      </c>
      <c r="B42" s="15" t="s">
        <v>0</v>
      </c>
      <c r="C42" s="1" t="s">
        <v>30</v>
      </c>
    </row>
    <row r="43" spans="1:3" s="2" customFormat="1" ht="15.6" customHeight="1">
      <c r="A43" s="13" t="s">
        <v>28</v>
      </c>
      <c r="B43" s="15" t="s">
        <v>0</v>
      </c>
      <c r="C43" s="4">
        <v>44824</v>
      </c>
    </row>
    <row r="44" spans="1:3" s="2" customFormat="1" ht="15.6" customHeight="1">
      <c r="A44" s="13" t="s">
        <v>29</v>
      </c>
      <c r="B44" s="15" t="s">
        <v>0</v>
      </c>
      <c r="C44" s="4" t="s">
        <v>93</v>
      </c>
    </row>
  </sheetData>
  <mergeCells count="2">
    <mergeCell ref="A25:C25"/>
    <mergeCell ref="A24:C24"/>
  </mergeCells>
  <pageMargins left="0.7" right="0.7" top="0.75" bottom="0.75" header="0.3" footer="0.3"/>
  <pageSetup paperSize="9" orientation="portrait" r:id="rId1"/>
  <headerFooter>
    <oddHeader xml:space="preserve">&amp;L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6"/>
  <sheetViews>
    <sheetView topLeftCell="A10" zoomScaleNormal="100" zoomScaleSheetLayoutView="115" workbookViewId="0">
      <selection activeCell="E10" sqref="E1:E1048576"/>
    </sheetView>
  </sheetViews>
  <sheetFormatPr defaultColWidth="14.6640625" defaultRowHeight="13.2"/>
  <cols>
    <col min="1" max="1" width="5.6640625" style="9" customWidth="1"/>
    <col min="2" max="2" width="50.6640625" style="9" customWidth="1"/>
    <col min="3" max="3" width="4.44140625" style="9" bestFit="1" customWidth="1"/>
    <col min="4" max="4" width="20.6640625" style="27" customWidth="1"/>
    <col min="5" max="5" width="20.88671875" style="91" customWidth="1"/>
    <col min="6" max="16384" width="14.6640625" style="9"/>
  </cols>
  <sheetData>
    <row r="1" spans="1:5">
      <c r="C1" s="10"/>
      <c r="D1" s="28"/>
    </row>
    <row r="2" spans="1:5">
      <c r="C2" s="10"/>
      <c r="D2" s="28"/>
    </row>
    <row r="3" spans="1:5">
      <c r="C3" s="10"/>
      <c r="D3" s="28"/>
    </row>
    <row r="4" spans="1:5" s="2" customFormat="1" ht="13.5" customHeight="1">
      <c r="A4" s="23" t="s">
        <v>3</v>
      </c>
      <c r="B4" s="1"/>
      <c r="D4" s="29"/>
      <c r="E4" s="92"/>
    </row>
    <row r="5" spans="1:5" s="2" customFormat="1" ht="10.5" customHeight="1">
      <c r="A5" s="23" t="s">
        <v>14</v>
      </c>
      <c r="B5" s="1"/>
      <c r="D5" s="29"/>
      <c r="E5" s="91"/>
    </row>
    <row r="6" spans="1:5" s="2" customFormat="1" ht="13.5" customHeight="1">
      <c r="A6" s="24" t="s">
        <v>4</v>
      </c>
      <c r="B6" s="1"/>
      <c r="D6" s="29"/>
      <c r="E6" s="91"/>
    </row>
    <row r="7" spans="1:5" s="2" customFormat="1" ht="15" customHeight="1">
      <c r="A7" s="1"/>
      <c r="B7" s="1"/>
      <c r="D7" s="29"/>
      <c r="E7" s="91"/>
    </row>
    <row r="8" spans="1:5" s="25" customFormat="1" ht="15.6">
      <c r="A8" s="45" t="s">
        <v>94</v>
      </c>
      <c r="D8" s="30"/>
      <c r="E8" s="93"/>
    </row>
    <row r="10" spans="1:5" ht="23.1" customHeight="1">
      <c r="D10" s="63" t="s">
        <v>33</v>
      </c>
      <c r="E10" s="94" t="s">
        <v>35</v>
      </c>
    </row>
    <row r="11" spans="1:5" ht="23.1" customHeight="1">
      <c r="A11" s="51" t="s">
        <v>31</v>
      </c>
      <c r="B11" s="51" t="s">
        <v>32</v>
      </c>
      <c r="C11" s="51"/>
      <c r="D11" s="31" t="s">
        <v>34</v>
      </c>
      <c r="E11" s="95" t="s">
        <v>36</v>
      </c>
    </row>
    <row r="13" spans="1:5" ht="52.8">
      <c r="A13" s="26">
        <v>1</v>
      </c>
      <c r="B13" s="46" t="s">
        <v>95</v>
      </c>
      <c r="C13" s="26" t="s">
        <v>31</v>
      </c>
      <c r="D13" s="27">
        <v>360</v>
      </c>
      <c r="E13" s="96"/>
    </row>
    <row r="14" spans="1:5" ht="15.6">
      <c r="B14" s="32"/>
      <c r="E14" s="96"/>
    </row>
    <row r="15" spans="1:5" ht="26.4">
      <c r="A15" s="26">
        <v>2</v>
      </c>
      <c r="B15" s="46" t="s">
        <v>96</v>
      </c>
      <c r="C15" s="26" t="s">
        <v>31</v>
      </c>
      <c r="D15" s="27">
        <v>350</v>
      </c>
      <c r="E15" s="96">
        <v>250</v>
      </c>
    </row>
    <row r="16" spans="1:5" ht="15.6">
      <c r="B16" s="32"/>
      <c r="E16" s="96"/>
    </row>
    <row r="17" spans="1:5" ht="66">
      <c r="A17" s="26">
        <v>3</v>
      </c>
      <c r="B17" s="46" t="s">
        <v>97</v>
      </c>
      <c r="C17" s="26" t="s">
        <v>73</v>
      </c>
      <c r="D17" s="27">
        <v>1400</v>
      </c>
      <c r="E17" s="96"/>
    </row>
    <row r="18" spans="1:5" ht="15.6">
      <c r="B18" s="32"/>
      <c r="E18" s="96"/>
    </row>
    <row r="19" spans="1:5" ht="39.6">
      <c r="A19" s="26">
        <v>4</v>
      </c>
      <c r="B19" s="46" t="s">
        <v>98</v>
      </c>
      <c r="C19" s="26" t="s">
        <v>73</v>
      </c>
      <c r="D19" s="27">
        <v>280</v>
      </c>
      <c r="E19" s="96"/>
    </row>
    <row r="20" spans="1:5" ht="15.6">
      <c r="A20" s="26"/>
      <c r="B20" s="46"/>
      <c r="C20" s="26"/>
      <c r="E20" s="96"/>
    </row>
    <row r="21" spans="1:5" ht="66">
      <c r="A21" s="26">
        <v>5</v>
      </c>
      <c r="B21" s="46" t="s">
        <v>99</v>
      </c>
      <c r="C21" s="26"/>
      <c r="D21" s="27">
        <v>4900</v>
      </c>
      <c r="E21" s="96">
        <v>1500</v>
      </c>
    </row>
    <row r="22" spans="1:5">
      <c r="A22" s="26"/>
      <c r="B22" s="46"/>
      <c r="C22" s="26"/>
    </row>
    <row r="23" spans="1:5" ht="23.1" customHeight="1" thickBot="1">
      <c r="A23" s="26"/>
      <c r="B23" s="54" t="s">
        <v>37</v>
      </c>
      <c r="C23" s="34" t="s">
        <v>0</v>
      </c>
      <c r="D23" s="39">
        <f>SUM(D13:D22)</f>
        <v>7290</v>
      </c>
      <c r="E23" s="98">
        <f>SUM(E13:E22)</f>
        <v>1750</v>
      </c>
    </row>
    <row r="24" spans="1:5" ht="13.8" thickTop="1">
      <c r="B24" s="32"/>
      <c r="D24" s="33"/>
    </row>
    <row r="25" spans="1:5">
      <c r="B25" s="32"/>
    </row>
    <row r="26" spans="1:5">
      <c r="B26" s="32"/>
    </row>
    <row r="27" spans="1:5">
      <c r="B27" s="32"/>
    </row>
    <row r="28" spans="1:5">
      <c r="B28" s="32"/>
    </row>
    <row r="29" spans="1:5">
      <c r="B29" s="32"/>
    </row>
    <row r="30" spans="1:5">
      <c r="B30" s="32"/>
    </row>
    <row r="31" spans="1:5">
      <c r="B31" s="32"/>
    </row>
    <row r="32" spans="1:5">
      <c r="B32" s="32"/>
    </row>
    <row r="33" spans="2:2">
      <c r="B33" s="32"/>
    </row>
    <row r="34" spans="2:2">
      <c r="B34" s="32"/>
    </row>
    <row r="35" spans="2:2">
      <c r="B35" s="32"/>
    </row>
    <row r="36" spans="2:2">
      <c r="B36" s="32"/>
    </row>
    <row r="37" spans="2:2">
      <c r="B37" s="32"/>
    </row>
    <row r="38" spans="2:2">
      <c r="B38" s="32"/>
    </row>
    <row r="39" spans="2:2">
      <c r="B39" s="32"/>
    </row>
    <row r="40" spans="2:2">
      <c r="B40" s="32"/>
    </row>
    <row r="41" spans="2:2">
      <c r="B41" s="32"/>
    </row>
    <row r="42" spans="2:2">
      <c r="B42" s="32"/>
    </row>
    <row r="43" spans="2:2">
      <c r="B43" s="32"/>
    </row>
    <row r="44" spans="2:2">
      <c r="B44" s="32"/>
    </row>
    <row r="45" spans="2:2">
      <c r="B45" s="32"/>
    </row>
    <row r="46" spans="2:2">
      <c r="B46" s="32"/>
    </row>
    <row r="47" spans="2:2">
      <c r="B47" s="32"/>
    </row>
    <row r="48" spans="2:2">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row r="66" spans="2:2">
      <c r="B66" s="32"/>
    </row>
  </sheetData>
  <pageMargins left="0.7" right="0.7" top="0.75" bottom="0.75" header="0.3" footer="0.3"/>
  <pageSetup paperSize="9" scale="85" orientation="portrait" r:id="rId1"/>
  <headerFooter>
    <oddHeader xml:space="preserve">&amp;L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0"/>
  <sheetViews>
    <sheetView topLeftCell="A10" zoomScaleNormal="100" zoomScaleSheetLayoutView="115" workbookViewId="0">
      <selection activeCell="E1" sqref="E1:E1048576"/>
    </sheetView>
  </sheetViews>
  <sheetFormatPr defaultColWidth="14.6640625" defaultRowHeight="13.2"/>
  <cols>
    <col min="1" max="1" width="5.6640625" style="9" customWidth="1"/>
    <col min="2" max="2" width="50.6640625" style="9" customWidth="1"/>
    <col min="3" max="3" width="4.44140625" style="9" bestFit="1" customWidth="1"/>
    <col min="4" max="4" width="20.6640625" style="27" customWidth="1"/>
    <col min="5" max="5" width="20.88671875" style="91" customWidth="1"/>
    <col min="6" max="16384" width="14.6640625" style="9"/>
  </cols>
  <sheetData>
    <row r="1" spans="1:5">
      <c r="C1" s="10"/>
      <c r="D1" s="28"/>
    </row>
    <row r="2" spans="1:5">
      <c r="C2" s="10"/>
      <c r="D2" s="28"/>
    </row>
    <row r="3" spans="1:5">
      <c r="C3" s="10"/>
      <c r="D3" s="28"/>
    </row>
    <row r="4" spans="1:5" s="2" customFormat="1" ht="13.5" customHeight="1">
      <c r="A4" s="23" t="s">
        <v>3</v>
      </c>
      <c r="B4" s="1"/>
      <c r="D4" s="29"/>
      <c r="E4" s="92"/>
    </row>
    <row r="5" spans="1:5" s="2" customFormat="1" ht="10.5" customHeight="1">
      <c r="A5" s="23" t="s">
        <v>14</v>
      </c>
      <c r="B5" s="1"/>
      <c r="D5" s="29"/>
      <c r="E5" s="91"/>
    </row>
    <row r="6" spans="1:5" s="2" customFormat="1" ht="13.5" customHeight="1">
      <c r="A6" s="24" t="s">
        <v>4</v>
      </c>
      <c r="B6" s="1"/>
      <c r="D6" s="29"/>
      <c r="E6" s="91"/>
    </row>
    <row r="7" spans="1:5" s="2" customFormat="1" ht="15" customHeight="1">
      <c r="A7" s="1"/>
      <c r="B7" s="1"/>
      <c r="D7" s="29"/>
      <c r="E7" s="91"/>
    </row>
    <row r="8" spans="1:5" s="25" customFormat="1" ht="15.6">
      <c r="A8" s="45" t="s">
        <v>94</v>
      </c>
      <c r="D8" s="30"/>
      <c r="E8" s="93"/>
    </row>
    <row r="10" spans="1:5" ht="23.1" customHeight="1">
      <c r="D10" s="63" t="s">
        <v>33</v>
      </c>
      <c r="E10" s="94" t="s">
        <v>35</v>
      </c>
    </row>
    <row r="11" spans="1:5" ht="23.1" customHeight="1">
      <c r="A11" s="51" t="s">
        <v>31</v>
      </c>
      <c r="B11" s="51" t="s">
        <v>32</v>
      </c>
      <c r="C11" s="51"/>
      <c r="D11" s="31" t="s">
        <v>34</v>
      </c>
      <c r="E11" s="95" t="s">
        <v>36</v>
      </c>
    </row>
    <row r="12" spans="1:5" ht="15.6">
      <c r="B12" s="72" t="s">
        <v>153</v>
      </c>
      <c r="E12" s="96">
        <v>1750</v>
      </c>
    </row>
    <row r="13" spans="1:5" ht="26.4">
      <c r="A13" s="26">
        <v>6</v>
      </c>
      <c r="B13" s="46" t="s">
        <v>100</v>
      </c>
      <c r="C13" s="26"/>
      <c r="D13" s="27">
        <v>3800</v>
      </c>
      <c r="E13" s="96">
        <v>1650</v>
      </c>
    </row>
    <row r="14" spans="1:5" ht="15.6">
      <c r="B14" s="32"/>
      <c r="E14" s="96"/>
    </row>
    <row r="15" spans="1:5" ht="15.6">
      <c r="A15" s="26">
        <v>7</v>
      </c>
      <c r="B15" s="46" t="s">
        <v>101</v>
      </c>
      <c r="C15" s="26" t="s">
        <v>31</v>
      </c>
      <c r="D15" s="27">
        <v>192</v>
      </c>
      <c r="E15" s="96">
        <v>192</v>
      </c>
    </row>
    <row r="16" spans="1:5">
      <c r="A16" s="26"/>
      <c r="B16" s="46"/>
      <c r="C16" s="26"/>
    </row>
    <row r="17" spans="1:5" ht="23.1" customHeight="1" thickBot="1">
      <c r="A17" s="26"/>
      <c r="B17" s="54" t="s">
        <v>37</v>
      </c>
      <c r="C17" s="34" t="s">
        <v>0</v>
      </c>
      <c r="D17" s="39">
        <f>SUM(LAB!D23,'LAB (2)'!D13:D15)</f>
        <v>11282</v>
      </c>
      <c r="E17" s="97">
        <f>SUM(LAB!E23,'LAB (2)'!E13:E15)</f>
        <v>3592</v>
      </c>
    </row>
    <row r="18" spans="1:5" ht="13.8" thickTop="1">
      <c r="B18" s="32"/>
      <c r="D18" s="33"/>
    </row>
    <row r="19" spans="1:5">
      <c r="B19" s="32"/>
    </row>
    <row r="20" spans="1:5">
      <c r="B20" s="32"/>
    </row>
    <row r="21" spans="1:5">
      <c r="B21" s="32"/>
    </row>
    <row r="22" spans="1:5">
      <c r="B22" s="32"/>
    </row>
    <row r="23" spans="1:5">
      <c r="B23" s="32"/>
    </row>
    <row r="24" spans="1:5">
      <c r="B24" s="32"/>
    </row>
    <row r="25" spans="1:5">
      <c r="B25" s="32"/>
    </row>
    <row r="26" spans="1:5">
      <c r="B26" s="32"/>
    </row>
    <row r="27" spans="1:5">
      <c r="B27" s="32"/>
    </row>
    <row r="28" spans="1:5">
      <c r="B28" s="32"/>
    </row>
    <row r="29" spans="1:5">
      <c r="B29" s="32"/>
    </row>
    <row r="30" spans="1:5">
      <c r="B30" s="32"/>
    </row>
    <row r="31" spans="1:5">
      <c r="B31" s="32"/>
    </row>
    <row r="32" spans="1:5">
      <c r="B32" s="32"/>
    </row>
    <row r="33" spans="2:2">
      <c r="B33" s="32"/>
    </row>
    <row r="34" spans="2:2">
      <c r="B34" s="32"/>
    </row>
    <row r="35" spans="2:2">
      <c r="B35" s="32"/>
    </row>
    <row r="36" spans="2:2">
      <c r="B36" s="32"/>
    </row>
    <row r="37" spans="2:2">
      <c r="B37" s="32"/>
    </row>
    <row r="38" spans="2:2">
      <c r="B38" s="32"/>
    </row>
    <row r="39" spans="2:2">
      <c r="B39" s="32"/>
    </row>
    <row r="40" spans="2:2">
      <c r="B40" s="32"/>
    </row>
    <row r="41" spans="2:2">
      <c r="B41" s="32"/>
    </row>
    <row r="42" spans="2:2">
      <c r="B42" s="32"/>
    </row>
    <row r="43" spans="2:2">
      <c r="B43" s="32"/>
    </row>
    <row r="44" spans="2:2">
      <c r="B44" s="32"/>
    </row>
    <row r="45" spans="2:2">
      <c r="B45" s="32"/>
    </row>
    <row r="46" spans="2:2">
      <c r="B46" s="32"/>
    </row>
    <row r="47" spans="2:2">
      <c r="B47" s="32"/>
    </row>
    <row r="48" spans="2:2">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sheetData>
  <pageMargins left="0.7" right="0.7" top="0.75" bottom="0.75" header="0.3" footer="0.3"/>
  <pageSetup paperSize="9" scale="85" orientation="portrait" r:id="rId1"/>
  <headerFooter>
    <oddHeader xml:space="preserve">&amp;L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9"/>
  <sheetViews>
    <sheetView topLeftCell="A20" zoomScaleNormal="100" workbookViewId="0">
      <selection activeCell="E20" sqref="E1:E1048576"/>
    </sheetView>
  </sheetViews>
  <sheetFormatPr defaultColWidth="14.6640625" defaultRowHeight="13.2"/>
  <cols>
    <col min="1" max="1" width="5.6640625" style="9" customWidth="1"/>
    <col min="2" max="2" width="50.6640625" style="9" customWidth="1"/>
    <col min="3" max="3" width="6.33203125" style="9" bestFit="1" customWidth="1"/>
    <col min="4" max="4" width="20.6640625" style="27" customWidth="1"/>
    <col min="5" max="5" width="20.6640625" style="79" customWidth="1"/>
    <col min="6" max="16384" width="14.6640625" style="9"/>
  </cols>
  <sheetData>
    <row r="1" spans="1:5">
      <c r="C1" s="10"/>
      <c r="D1" s="28"/>
    </row>
    <row r="2" spans="1:5">
      <c r="C2" s="10"/>
      <c r="D2" s="28"/>
    </row>
    <row r="3" spans="1:5">
      <c r="C3" s="10"/>
      <c r="D3" s="28"/>
    </row>
    <row r="4" spans="1:5" s="2" customFormat="1" ht="13.5" customHeight="1">
      <c r="A4" s="49" t="s">
        <v>3</v>
      </c>
      <c r="B4" s="1"/>
      <c r="D4" s="29"/>
      <c r="E4" s="79"/>
    </row>
    <row r="5" spans="1:5" s="2" customFormat="1" ht="10.5" customHeight="1">
      <c r="A5" s="49" t="s">
        <v>14</v>
      </c>
      <c r="B5" s="1"/>
      <c r="D5" s="29"/>
      <c r="E5" s="79"/>
    </row>
    <row r="6" spans="1:5" s="2" customFormat="1" ht="13.5" customHeight="1">
      <c r="A6" s="50" t="s">
        <v>4</v>
      </c>
      <c r="B6" s="1"/>
      <c r="D6" s="29"/>
      <c r="E6" s="79"/>
    </row>
    <row r="7" spans="1:5" s="2" customFormat="1" ht="15" customHeight="1">
      <c r="A7" s="1"/>
      <c r="B7" s="1"/>
      <c r="D7" s="29"/>
      <c r="E7" s="79"/>
    </row>
    <row r="8" spans="1:5" s="25" customFormat="1" ht="23.1" customHeight="1">
      <c r="A8" s="64" t="s">
        <v>102</v>
      </c>
      <c r="D8" s="30"/>
      <c r="E8" s="90"/>
    </row>
    <row r="10" spans="1:5" ht="23.1" customHeight="1">
      <c r="A10" s="52"/>
      <c r="B10" s="52"/>
      <c r="C10" s="52"/>
      <c r="D10" s="77" t="s">
        <v>40</v>
      </c>
      <c r="E10" s="77"/>
    </row>
    <row r="11" spans="1:5" ht="23.1" customHeight="1">
      <c r="A11" s="61" t="s">
        <v>31</v>
      </c>
      <c r="B11" s="61" t="s">
        <v>39</v>
      </c>
      <c r="C11" s="62" t="s">
        <v>38</v>
      </c>
      <c r="D11" s="62" t="s">
        <v>41</v>
      </c>
      <c r="E11" s="81" t="s">
        <v>42</v>
      </c>
    </row>
    <row r="12" spans="1:5" ht="15" customHeight="1"/>
    <row r="13" spans="1:5" ht="23.1" customHeight="1">
      <c r="A13" s="26">
        <v>1</v>
      </c>
      <c r="B13" s="48" t="s">
        <v>64</v>
      </c>
      <c r="C13" s="26">
        <v>1</v>
      </c>
      <c r="D13" s="27">
        <v>2377</v>
      </c>
      <c r="E13" s="83">
        <v>1901.6</v>
      </c>
    </row>
    <row r="14" spans="1:5" ht="23.1" customHeight="1">
      <c r="A14" s="26">
        <v>2</v>
      </c>
      <c r="B14" s="48" t="s">
        <v>65</v>
      </c>
      <c r="C14" s="26">
        <v>1</v>
      </c>
      <c r="D14" s="27">
        <v>612</v>
      </c>
      <c r="E14" s="83"/>
    </row>
    <row r="15" spans="1:5" ht="23.1" customHeight="1">
      <c r="A15" s="26">
        <v>3</v>
      </c>
      <c r="B15" s="48" t="s">
        <v>58</v>
      </c>
      <c r="C15" s="26">
        <v>2</v>
      </c>
      <c r="D15" s="27">
        <v>79</v>
      </c>
      <c r="E15" s="83">
        <v>63.2</v>
      </c>
    </row>
    <row r="16" spans="1:5" ht="23.1" customHeight="1">
      <c r="A16" s="26">
        <v>4</v>
      </c>
      <c r="B16" s="48" t="s">
        <v>103</v>
      </c>
      <c r="C16" s="26">
        <v>1</v>
      </c>
      <c r="D16" s="27">
        <v>219</v>
      </c>
      <c r="E16" s="83"/>
    </row>
    <row r="17" spans="1:5" s="38" customFormat="1" ht="23.1" customHeight="1">
      <c r="A17" s="26">
        <v>5</v>
      </c>
      <c r="B17" s="48" t="s">
        <v>104</v>
      </c>
      <c r="C17" s="36">
        <v>1</v>
      </c>
      <c r="D17" s="27">
        <v>254</v>
      </c>
      <c r="E17" s="83"/>
    </row>
    <row r="18" spans="1:5" s="38" customFormat="1" ht="23.1" customHeight="1">
      <c r="A18" s="26">
        <v>6</v>
      </c>
      <c r="B18" s="48" t="s">
        <v>105</v>
      </c>
      <c r="C18" s="36">
        <v>1</v>
      </c>
      <c r="D18" s="27">
        <v>72</v>
      </c>
      <c r="E18" s="83">
        <v>57.2</v>
      </c>
    </row>
    <row r="19" spans="1:5" s="38" customFormat="1" ht="23.1" customHeight="1">
      <c r="A19" s="26">
        <v>7</v>
      </c>
      <c r="B19" s="48" t="s">
        <v>66</v>
      </c>
      <c r="C19" s="36">
        <v>1</v>
      </c>
      <c r="D19" s="27">
        <v>1277</v>
      </c>
      <c r="E19" s="83">
        <v>1021.6</v>
      </c>
    </row>
    <row r="20" spans="1:5" s="38" customFormat="1" ht="23.1" customHeight="1">
      <c r="A20" s="26">
        <v>8</v>
      </c>
      <c r="B20" s="48" t="s">
        <v>106</v>
      </c>
      <c r="C20" s="36">
        <v>1</v>
      </c>
      <c r="D20" s="27">
        <v>151</v>
      </c>
      <c r="E20" s="83">
        <v>120.4</v>
      </c>
    </row>
    <row r="21" spans="1:5" s="38" customFormat="1" ht="23.1" customHeight="1">
      <c r="A21" s="26">
        <v>9</v>
      </c>
      <c r="B21" s="48" t="s">
        <v>107</v>
      </c>
      <c r="C21" s="36">
        <v>1</v>
      </c>
      <c r="D21" s="27">
        <v>139</v>
      </c>
      <c r="E21" s="83"/>
    </row>
    <row r="22" spans="1:5" s="38" customFormat="1" ht="23.1" customHeight="1">
      <c r="A22" s="26">
        <v>10</v>
      </c>
      <c r="B22" s="48" t="s">
        <v>67</v>
      </c>
      <c r="C22" s="36">
        <v>1</v>
      </c>
      <c r="D22" s="27">
        <v>899</v>
      </c>
      <c r="E22" s="83"/>
    </row>
    <row r="23" spans="1:5" s="38" customFormat="1" ht="23.1" customHeight="1">
      <c r="A23" s="26">
        <v>11</v>
      </c>
      <c r="B23" s="48" t="s">
        <v>108</v>
      </c>
      <c r="C23" s="36">
        <v>1</v>
      </c>
      <c r="D23" s="27">
        <v>41</v>
      </c>
      <c r="E23" s="83">
        <v>32.24</v>
      </c>
    </row>
    <row r="24" spans="1:5" s="38" customFormat="1" ht="23.1" customHeight="1">
      <c r="A24" s="26">
        <v>12</v>
      </c>
      <c r="B24" s="48" t="s">
        <v>109</v>
      </c>
      <c r="C24" s="36">
        <v>1</v>
      </c>
      <c r="D24" s="27">
        <v>254</v>
      </c>
      <c r="E24" s="83"/>
    </row>
    <row r="25" spans="1:5" s="38" customFormat="1" ht="23.1" customHeight="1">
      <c r="A25" s="26">
        <v>13</v>
      </c>
      <c r="B25" s="48" t="s">
        <v>68</v>
      </c>
      <c r="C25" s="36">
        <v>1</v>
      </c>
      <c r="D25" s="70">
        <v>143</v>
      </c>
      <c r="E25" s="83">
        <v>114</v>
      </c>
    </row>
    <row r="26" spans="1:5" s="38" customFormat="1" ht="23.1" customHeight="1">
      <c r="A26" s="26">
        <v>14</v>
      </c>
      <c r="B26" s="48" t="s">
        <v>110</v>
      </c>
      <c r="C26" s="36">
        <v>1</v>
      </c>
      <c r="D26" s="27">
        <v>16</v>
      </c>
      <c r="E26" s="83">
        <v>12.4</v>
      </c>
    </row>
    <row r="27" spans="1:5" s="38" customFormat="1" ht="23.1" customHeight="1">
      <c r="A27" s="26">
        <v>15</v>
      </c>
      <c r="B27" s="48" t="s">
        <v>69</v>
      </c>
      <c r="C27" s="36">
        <v>1</v>
      </c>
      <c r="D27" s="27">
        <v>9</v>
      </c>
      <c r="E27" s="83">
        <v>6.64</v>
      </c>
    </row>
    <row r="28" spans="1:5" s="38" customFormat="1" ht="23.1" customHeight="1">
      <c r="A28" s="26">
        <v>16</v>
      </c>
      <c r="B28" s="48" t="s">
        <v>70</v>
      </c>
      <c r="C28" s="36">
        <v>1</v>
      </c>
      <c r="D28" s="27">
        <v>154</v>
      </c>
      <c r="E28" s="83">
        <v>122.8</v>
      </c>
    </row>
    <row r="29" spans="1:5" s="38" customFormat="1" ht="23.1" customHeight="1">
      <c r="A29" s="26">
        <v>17</v>
      </c>
      <c r="B29" s="48" t="s">
        <v>71</v>
      </c>
      <c r="C29" s="36">
        <v>2</v>
      </c>
      <c r="D29" s="27">
        <f>(32*2)</f>
        <v>64</v>
      </c>
      <c r="E29" s="83"/>
    </row>
    <row r="30" spans="1:5" s="38" customFormat="1" ht="23.1" customHeight="1">
      <c r="A30" s="26">
        <v>18</v>
      </c>
      <c r="B30" s="48" t="s">
        <v>111</v>
      </c>
      <c r="C30" s="36">
        <v>1</v>
      </c>
      <c r="D30" s="27">
        <v>139</v>
      </c>
      <c r="E30" s="83"/>
    </row>
    <row r="31" spans="1:5" s="38" customFormat="1" ht="23.1" customHeight="1">
      <c r="A31" s="26">
        <v>19</v>
      </c>
      <c r="B31" s="48" t="s">
        <v>112</v>
      </c>
      <c r="C31" s="36">
        <v>1</v>
      </c>
      <c r="D31" s="27">
        <v>33</v>
      </c>
      <c r="E31" s="83"/>
    </row>
    <row r="32" spans="1:5" s="38" customFormat="1" ht="23.1" customHeight="1">
      <c r="A32" s="26">
        <v>20</v>
      </c>
      <c r="B32" s="48" t="s">
        <v>113</v>
      </c>
      <c r="C32" s="36">
        <v>1</v>
      </c>
      <c r="D32" s="27">
        <v>861</v>
      </c>
      <c r="E32" s="83">
        <v>688.8</v>
      </c>
    </row>
    <row r="33" spans="1:6" s="38" customFormat="1" ht="9.9" customHeight="1">
      <c r="A33" s="26"/>
      <c r="B33" s="48"/>
      <c r="C33" s="36"/>
      <c r="D33" s="37"/>
      <c r="E33" s="84"/>
    </row>
    <row r="34" spans="1:6" s="57" customFormat="1" ht="23.1" customHeight="1" thickBot="1">
      <c r="A34" s="53"/>
      <c r="B34" s="54" t="s">
        <v>59</v>
      </c>
      <c r="C34" s="55" t="s">
        <v>0</v>
      </c>
      <c r="D34" s="60">
        <f>SUM(D13:D33)</f>
        <v>7793</v>
      </c>
      <c r="E34" s="87">
        <f>SUM(E13:E33)</f>
        <v>4140.88</v>
      </c>
    </row>
    <row r="35" spans="1:6" s="57" customFormat="1" ht="9.9" customHeight="1" thickTop="1">
      <c r="A35" s="58"/>
      <c r="B35" s="54"/>
      <c r="C35" s="55"/>
      <c r="D35" s="59"/>
      <c r="E35" s="88"/>
    </row>
    <row r="36" spans="1:6">
      <c r="A36" s="35"/>
      <c r="B36" s="40" t="s">
        <v>63</v>
      </c>
      <c r="C36" s="40"/>
      <c r="D36" s="32"/>
      <c r="E36" s="89"/>
      <c r="F36" s="27"/>
    </row>
    <row r="37" spans="1:6">
      <c r="A37" s="35"/>
      <c r="B37" s="40" t="s">
        <v>61</v>
      </c>
      <c r="C37" s="40"/>
      <c r="D37" s="32"/>
      <c r="E37" s="89"/>
      <c r="F37" s="27"/>
    </row>
    <row r="38" spans="1:6">
      <c r="B38" s="40" t="s">
        <v>62</v>
      </c>
      <c r="C38" s="40"/>
      <c r="D38" s="32"/>
      <c r="E38" s="89"/>
      <c r="F38" s="27"/>
    </row>
    <row r="39" spans="1:6">
      <c r="A39" s="35"/>
      <c r="B39" s="40"/>
    </row>
    <row r="40" spans="1:6">
      <c r="B40" s="32"/>
    </row>
    <row r="41" spans="1:6">
      <c r="B41" s="32"/>
    </row>
    <row r="42" spans="1:6">
      <c r="B42" s="32"/>
    </row>
    <row r="43" spans="1:6">
      <c r="B43" s="32"/>
    </row>
    <row r="44" spans="1:6">
      <c r="B44" s="32"/>
    </row>
    <row r="45" spans="1:6">
      <c r="B45" s="32"/>
    </row>
    <row r="46" spans="1:6">
      <c r="B46" s="32"/>
    </row>
    <row r="47" spans="1:6">
      <c r="B47" s="32"/>
    </row>
    <row r="48" spans="1:6">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row r="66" spans="2:2">
      <c r="B66" s="32"/>
    </row>
    <row r="67" spans="2:2">
      <c r="B67" s="32"/>
    </row>
    <row r="68" spans="2:2">
      <c r="B68" s="32"/>
    </row>
    <row r="69" spans="2:2">
      <c r="B69" s="32"/>
    </row>
    <row r="70" spans="2:2">
      <c r="B70" s="32"/>
    </row>
    <row r="71" spans="2:2">
      <c r="B71" s="32"/>
    </row>
    <row r="72" spans="2:2">
      <c r="B72" s="32"/>
    </row>
    <row r="73" spans="2:2">
      <c r="B73" s="32"/>
    </row>
    <row r="74" spans="2:2">
      <c r="B74" s="32"/>
    </row>
    <row r="75" spans="2:2">
      <c r="B75" s="32"/>
    </row>
    <row r="76" spans="2:2">
      <c r="B76" s="32"/>
    </row>
    <row r="77" spans="2:2">
      <c r="B77" s="32"/>
    </row>
    <row r="78" spans="2:2">
      <c r="B78" s="32"/>
    </row>
    <row r="79" spans="2:2">
      <c r="B79" s="32"/>
    </row>
  </sheetData>
  <mergeCells count="1">
    <mergeCell ref="D10:E10"/>
  </mergeCells>
  <pageMargins left="0.7" right="0.7" top="0.75" bottom="0.75" header="0.3" footer="0.3"/>
  <pageSetup paperSize="9" scale="83" orientation="portrait" r:id="rId1"/>
  <headerFooter>
    <oddHeader xml:space="preserve">&amp;L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79"/>
  <sheetViews>
    <sheetView topLeftCell="A21" zoomScaleNormal="100" zoomScaleSheetLayoutView="100" workbookViewId="0">
      <selection activeCell="E21" sqref="E1:E1048576"/>
    </sheetView>
  </sheetViews>
  <sheetFormatPr defaultColWidth="14.6640625" defaultRowHeight="13.2"/>
  <cols>
    <col min="1" max="1" width="5.6640625" style="9" customWidth="1"/>
    <col min="2" max="2" width="50.6640625" style="9" customWidth="1"/>
    <col min="3" max="3" width="6.33203125" style="9" bestFit="1" customWidth="1"/>
    <col min="4" max="4" width="20.6640625" style="27" customWidth="1"/>
    <col min="5" max="5" width="20.6640625" style="79" customWidth="1"/>
    <col min="6" max="16384" width="14.6640625" style="9"/>
  </cols>
  <sheetData>
    <row r="1" spans="1:5">
      <c r="C1" s="10"/>
      <c r="D1" s="28"/>
    </row>
    <row r="2" spans="1:5">
      <c r="C2" s="10"/>
      <c r="D2" s="28"/>
    </row>
    <row r="3" spans="1:5">
      <c r="C3" s="10"/>
      <c r="D3" s="28"/>
    </row>
    <row r="4" spans="1:5" s="2" customFormat="1" ht="13.5" customHeight="1">
      <c r="A4" s="49" t="s">
        <v>3</v>
      </c>
      <c r="B4" s="1"/>
      <c r="D4" s="29"/>
      <c r="E4" s="79"/>
    </row>
    <row r="5" spans="1:5" s="2" customFormat="1" ht="10.5" customHeight="1">
      <c r="A5" s="49" t="s">
        <v>14</v>
      </c>
      <c r="B5" s="1"/>
      <c r="D5" s="29"/>
      <c r="E5" s="79"/>
    </row>
    <row r="6" spans="1:5" s="2" customFormat="1" ht="13.5" customHeight="1">
      <c r="A6" s="50" t="s">
        <v>4</v>
      </c>
      <c r="B6" s="1"/>
      <c r="D6" s="29"/>
      <c r="E6" s="79"/>
    </row>
    <row r="7" spans="1:5" s="2" customFormat="1" ht="15" customHeight="1">
      <c r="A7" s="1"/>
      <c r="B7" s="1"/>
      <c r="D7" s="29"/>
      <c r="E7" s="79"/>
    </row>
    <row r="8" spans="1:5" s="66" customFormat="1" ht="23.1" customHeight="1">
      <c r="A8" s="64" t="s">
        <v>114</v>
      </c>
      <c r="D8" s="65"/>
      <c r="E8" s="80"/>
    </row>
    <row r="10" spans="1:5" ht="23.1" customHeight="1">
      <c r="A10" s="52"/>
      <c r="B10" s="52"/>
      <c r="C10" s="52"/>
      <c r="D10" s="77" t="s">
        <v>40</v>
      </c>
      <c r="E10" s="77"/>
    </row>
    <row r="11" spans="1:5" ht="23.1" customHeight="1">
      <c r="A11" s="61" t="s">
        <v>31</v>
      </c>
      <c r="B11" s="61" t="s">
        <v>39</v>
      </c>
      <c r="C11" s="62" t="s">
        <v>38</v>
      </c>
      <c r="D11" s="62" t="s">
        <v>41</v>
      </c>
      <c r="E11" s="81" t="s">
        <v>42</v>
      </c>
    </row>
    <row r="12" spans="1:5" ht="15" customHeight="1">
      <c r="B12" s="72" t="s">
        <v>153</v>
      </c>
      <c r="E12" s="82">
        <v>4140.88</v>
      </c>
    </row>
    <row r="13" spans="1:5" ht="23.1" customHeight="1">
      <c r="A13" s="26">
        <v>21</v>
      </c>
      <c r="B13" s="48" t="s">
        <v>115</v>
      </c>
      <c r="C13" s="36">
        <v>1</v>
      </c>
      <c r="D13" s="27">
        <v>225</v>
      </c>
      <c r="E13" s="84"/>
    </row>
    <row r="14" spans="1:5" ht="23.1" customHeight="1">
      <c r="A14" s="26">
        <v>22</v>
      </c>
      <c r="B14" s="48" t="s">
        <v>116</v>
      </c>
      <c r="C14" s="36">
        <v>1</v>
      </c>
      <c r="D14" s="27">
        <v>81</v>
      </c>
      <c r="E14" s="83">
        <v>64.239999999999995</v>
      </c>
    </row>
    <row r="15" spans="1:5" ht="23.1" customHeight="1">
      <c r="A15" s="26">
        <v>23</v>
      </c>
      <c r="B15" s="48" t="s">
        <v>117</v>
      </c>
      <c r="C15" s="26">
        <v>1</v>
      </c>
      <c r="D15" s="27">
        <v>41</v>
      </c>
      <c r="E15" s="83">
        <v>32.72</v>
      </c>
    </row>
    <row r="16" spans="1:5" ht="23.1" customHeight="1">
      <c r="A16" s="26">
        <v>24</v>
      </c>
      <c r="B16" s="48" t="s">
        <v>118</v>
      </c>
      <c r="C16" s="26">
        <v>1</v>
      </c>
      <c r="D16" s="27">
        <v>55</v>
      </c>
      <c r="E16" s="83"/>
    </row>
    <row r="17" spans="1:5" s="38" customFormat="1" ht="23.1" customHeight="1">
      <c r="A17" s="26">
        <v>25</v>
      </c>
      <c r="B17" s="48" t="s">
        <v>119</v>
      </c>
      <c r="C17" s="36">
        <v>7</v>
      </c>
      <c r="D17" s="27">
        <v>27</v>
      </c>
      <c r="E17" s="83">
        <v>21.28</v>
      </c>
    </row>
    <row r="18" spans="1:5" s="38" customFormat="1" ht="23.1" customHeight="1">
      <c r="A18" s="26">
        <v>26</v>
      </c>
      <c r="B18" s="48" t="s">
        <v>120</v>
      </c>
      <c r="C18" s="36">
        <v>1</v>
      </c>
      <c r="D18" s="27">
        <v>132</v>
      </c>
      <c r="E18" s="83">
        <v>105.2</v>
      </c>
    </row>
    <row r="19" spans="1:5" s="38" customFormat="1" ht="23.1" customHeight="1">
      <c r="A19" s="26">
        <v>27</v>
      </c>
      <c r="B19" s="48" t="s">
        <v>121</v>
      </c>
      <c r="C19" s="36">
        <v>1</v>
      </c>
      <c r="D19" s="27">
        <v>262</v>
      </c>
      <c r="E19" s="83">
        <v>209.6</v>
      </c>
    </row>
    <row r="20" spans="1:5" s="38" customFormat="1" ht="23.1" customHeight="1">
      <c r="A20" s="26">
        <v>28</v>
      </c>
      <c r="B20" s="48" t="s">
        <v>122</v>
      </c>
      <c r="C20" s="36">
        <v>1</v>
      </c>
      <c r="D20" s="27">
        <v>149</v>
      </c>
      <c r="E20" s="83"/>
    </row>
    <row r="21" spans="1:5" s="38" customFormat="1" ht="23.1" customHeight="1">
      <c r="A21" s="26">
        <v>29</v>
      </c>
      <c r="B21" s="48" t="s">
        <v>123</v>
      </c>
      <c r="C21" s="36">
        <v>1</v>
      </c>
      <c r="D21" s="27">
        <v>82</v>
      </c>
      <c r="E21" s="83">
        <v>65.12</v>
      </c>
    </row>
    <row r="22" spans="1:5" s="38" customFormat="1" ht="23.1" customHeight="1">
      <c r="A22" s="26">
        <v>30</v>
      </c>
      <c r="B22" s="48" t="s">
        <v>124</v>
      </c>
      <c r="C22" s="36">
        <v>1</v>
      </c>
      <c r="D22" s="27">
        <v>40</v>
      </c>
      <c r="E22" s="83"/>
    </row>
    <row r="23" spans="1:5" s="38" customFormat="1" ht="23.1" customHeight="1">
      <c r="A23" s="26">
        <v>31</v>
      </c>
      <c r="B23" s="48" t="s">
        <v>125</v>
      </c>
      <c r="C23" s="36">
        <v>1</v>
      </c>
      <c r="D23" s="27">
        <v>57</v>
      </c>
      <c r="E23" s="83">
        <v>45.28</v>
      </c>
    </row>
    <row r="24" spans="1:5" s="38" customFormat="1" ht="23.1" customHeight="1">
      <c r="A24" s="26">
        <v>32</v>
      </c>
      <c r="B24" s="48" t="s">
        <v>126</v>
      </c>
      <c r="C24" s="36">
        <v>1</v>
      </c>
      <c r="D24" s="27">
        <v>35</v>
      </c>
      <c r="E24" s="83">
        <v>27.52</v>
      </c>
    </row>
    <row r="25" spans="1:5" s="38" customFormat="1" ht="23.1" customHeight="1">
      <c r="A25" s="26">
        <v>33</v>
      </c>
      <c r="B25" s="48" t="s">
        <v>127</v>
      </c>
      <c r="C25" s="36">
        <v>1</v>
      </c>
      <c r="D25" s="70">
        <v>26</v>
      </c>
      <c r="E25" s="83">
        <v>20.16</v>
      </c>
    </row>
    <row r="26" spans="1:5" s="38" customFormat="1" ht="23.1" customHeight="1">
      <c r="A26" s="26">
        <v>34</v>
      </c>
      <c r="B26" s="48" t="s">
        <v>128</v>
      </c>
      <c r="C26" s="36">
        <v>1</v>
      </c>
      <c r="D26" s="27">
        <v>3425</v>
      </c>
      <c r="E26" s="83">
        <v>2740</v>
      </c>
    </row>
    <row r="27" spans="1:5" s="38" customFormat="1" ht="23.1" customHeight="1">
      <c r="A27" s="26">
        <v>35</v>
      </c>
      <c r="B27" s="48" t="s">
        <v>129</v>
      </c>
      <c r="C27" s="36">
        <v>1</v>
      </c>
      <c r="D27" s="27">
        <v>431</v>
      </c>
      <c r="E27" s="83"/>
    </row>
    <row r="28" spans="1:5" s="38" customFormat="1" ht="23.1" customHeight="1">
      <c r="A28" s="26">
        <v>36</v>
      </c>
      <c r="B28" s="48" t="s">
        <v>130</v>
      </c>
      <c r="C28" s="36">
        <v>3</v>
      </c>
      <c r="D28" s="27">
        <f>(31*3)</f>
        <v>93</v>
      </c>
      <c r="E28" s="83">
        <v>73.2</v>
      </c>
    </row>
    <row r="29" spans="1:5" s="38" customFormat="1" ht="23.1" customHeight="1">
      <c r="A29" s="26">
        <v>37</v>
      </c>
      <c r="B29" s="48" t="s">
        <v>131</v>
      </c>
      <c r="C29" s="36">
        <v>1</v>
      </c>
      <c r="D29" s="27">
        <v>56</v>
      </c>
      <c r="E29" s="84"/>
    </row>
    <row r="30" spans="1:5" s="38" customFormat="1" ht="23.1" customHeight="1">
      <c r="A30" s="26">
        <v>38</v>
      </c>
      <c r="B30" s="48" t="s">
        <v>132</v>
      </c>
      <c r="C30" s="36">
        <v>1</v>
      </c>
      <c r="D30" s="27">
        <v>228</v>
      </c>
      <c r="E30" s="84"/>
    </row>
    <row r="31" spans="1:5" s="38" customFormat="1" ht="23.1" customHeight="1">
      <c r="A31" s="26">
        <v>39</v>
      </c>
      <c r="B31" s="48" t="s">
        <v>133</v>
      </c>
      <c r="C31" s="36">
        <v>1</v>
      </c>
      <c r="D31" s="27">
        <v>64</v>
      </c>
      <c r="E31" s="84"/>
    </row>
    <row r="32" spans="1:5" s="38" customFormat="1" ht="23.1" customHeight="1">
      <c r="A32" s="26">
        <v>40</v>
      </c>
      <c r="B32" s="48" t="s">
        <v>134</v>
      </c>
      <c r="C32" s="36">
        <v>1</v>
      </c>
      <c r="D32" s="27">
        <v>15</v>
      </c>
      <c r="E32" s="84"/>
    </row>
    <row r="33" spans="1:6" s="38" customFormat="1" ht="9.9" customHeight="1">
      <c r="A33" s="26"/>
      <c r="B33" s="48"/>
      <c r="C33" s="36"/>
      <c r="D33" s="37"/>
      <c r="E33" s="84"/>
    </row>
    <row r="34" spans="1:6" s="57" customFormat="1" ht="23.1" customHeight="1" thickBot="1">
      <c r="A34" s="53"/>
      <c r="B34" s="54" t="s">
        <v>59</v>
      </c>
      <c r="C34" s="55" t="s">
        <v>0</v>
      </c>
      <c r="D34" s="60">
        <f>SUM(D13:D33)</f>
        <v>5524</v>
      </c>
      <c r="E34" s="87">
        <f>SUM(E12:E33)</f>
        <v>7545.2</v>
      </c>
    </row>
    <row r="35" spans="1:6" s="57" customFormat="1" ht="9.9" customHeight="1" thickTop="1">
      <c r="A35" s="58"/>
      <c r="B35" s="54"/>
      <c r="C35" s="55"/>
      <c r="D35" s="59"/>
      <c r="E35" s="88"/>
    </row>
    <row r="36" spans="1:6">
      <c r="A36" s="35"/>
      <c r="B36" s="40" t="s">
        <v>63</v>
      </c>
      <c r="C36" s="40"/>
      <c r="D36" s="32"/>
      <c r="E36" s="89"/>
      <c r="F36" s="27"/>
    </row>
    <row r="37" spans="1:6">
      <c r="A37" s="35"/>
      <c r="B37" s="40" t="s">
        <v>61</v>
      </c>
      <c r="C37" s="40"/>
      <c r="D37" s="32"/>
      <c r="E37" s="89"/>
      <c r="F37" s="27"/>
    </row>
    <row r="38" spans="1:6">
      <c r="B38" s="40" t="s">
        <v>62</v>
      </c>
      <c r="C38" s="40"/>
      <c r="D38" s="32"/>
      <c r="E38" s="89"/>
      <c r="F38" s="27"/>
    </row>
    <row r="39" spans="1:6">
      <c r="A39" s="35"/>
      <c r="B39" s="40"/>
    </row>
    <row r="40" spans="1:6">
      <c r="B40" s="32"/>
    </row>
    <row r="41" spans="1:6">
      <c r="B41" s="32"/>
    </row>
    <row r="42" spans="1:6">
      <c r="B42" s="32"/>
    </row>
    <row r="43" spans="1:6">
      <c r="B43" s="32"/>
    </row>
    <row r="44" spans="1:6">
      <c r="B44" s="32"/>
    </row>
    <row r="45" spans="1:6">
      <c r="B45" s="32"/>
    </row>
    <row r="46" spans="1:6">
      <c r="B46" s="32"/>
    </row>
    <row r="47" spans="1:6">
      <c r="B47" s="32"/>
    </row>
    <row r="48" spans="1:6">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row r="66" spans="2:2">
      <c r="B66" s="32"/>
    </row>
    <row r="67" spans="2:2">
      <c r="B67" s="32"/>
    </row>
    <row r="68" spans="2:2">
      <c r="B68" s="32"/>
    </row>
    <row r="69" spans="2:2">
      <c r="B69" s="32"/>
    </row>
    <row r="70" spans="2:2">
      <c r="B70" s="32"/>
    </row>
    <row r="71" spans="2:2">
      <c r="B71" s="32"/>
    </row>
    <row r="72" spans="2:2">
      <c r="B72" s="32"/>
    </row>
    <row r="73" spans="2:2">
      <c r="B73" s="32"/>
    </row>
    <row r="74" spans="2:2">
      <c r="B74" s="32"/>
    </row>
    <row r="75" spans="2:2">
      <c r="B75" s="32"/>
    </row>
    <row r="76" spans="2:2">
      <c r="B76" s="32"/>
    </row>
    <row r="77" spans="2:2">
      <c r="B77" s="32"/>
    </row>
    <row r="78" spans="2:2">
      <c r="B78" s="32"/>
    </row>
    <row r="79" spans="2:2">
      <c r="B79" s="32"/>
    </row>
  </sheetData>
  <mergeCells count="1">
    <mergeCell ref="D10:E10"/>
  </mergeCells>
  <pageMargins left="0.7" right="0.7" top="0.75" bottom="0.75" header="0.3" footer="0.3"/>
  <pageSetup paperSize="9" scale="8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79"/>
  <sheetViews>
    <sheetView topLeftCell="A33" zoomScaleNormal="100" zoomScaleSheetLayoutView="100" workbookViewId="0">
      <selection activeCell="E33" sqref="E1:E1048576"/>
    </sheetView>
  </sheetViews>
  <sheetFormatPr defaultColWidth="14.6640625" defaultRowHeight="13.2"/>
  <cols>
    <col min="1" max="1" width="5.6640625" style="9" customWidth="1"/>
    <col min="2" max="2" width="50.6640625" style="9" customWidth="1"/>
    <col min="3" max="3" width="6.33203125" style="9" bestFit="1" customWidth="1"/>
    <col min="4" max="4" width="20.6640625" style="27" customWidth="1"/>
    <col min="5" max="5" width="20.6640625" style="79" customWidth="1"/>
    <col min="6" max="16384" width="14.6640625" style="9"/>
  </cols>
  <sheetData>
    <row r="1" spans="1:5">
      <c r="C1" s="10"/>
      <c r="D1" s="28"/>
    </row>
    <row r="2" spans="1:5">
      <c r="C2" s="10"/>
      <c r="D2" s="28"/>
    </row>
    <row r="3" spans="1:5">
      <c r="C3" s="10"/>
      <c r="D3" s="28"/>
    </row>
    <row r="4" spans="1:5" s="2" customFormat="1" ht="13.5" customHeight="1">
      <c r="A4" s="49" t="s">
        <v>3</v>
      </c>
      <c r="B4" s="1"/>
      <c r="D4" s="29"/>
      <c r="E4" s="79"/>
    </row>
    <row r="5" spans="1:5" s="2" customFormat="1" ht="10.5" customHeight="1">
      <c r="A5" s="49" t="s">
        <v>14</v>
      </c>
      <c r="B5" s="1"/>
      <c r="D5" s="29"/>
      <c r="E5" s="79"/>
    </row>
    <row r="6" spans="1:5" s="2" customFormat="1" ht="13.5" customHeight="1">
      <c r="A6" s="50" t="s">
        <v>4</v>
      </c>
      <c r="B6" s="1"/>
      <c r="D6" s="29"/>
      <c r="E6" s="79"/>
    </row>
    <row r="7" spans="1:5" s="2" customFormat="1" ht="15" customHeight="1">
      <c r="A7" s="1"/>
      <c r="B7" s="1"/>
      <c r="D7" s="29"/>
      <c r="E7" s="79"/>
    </row>
    <row r="8" spans="1:5" s="66" customFormat="1" ht="23.1" customHeight="1">
      <c r="A8" s="64" t="s">
        <v>114</v>
      </c>
      <c r="D8" s="65"/>
      <c r="E8" s="80"/>
    </row>
    <row r="10" spans="1:5" ht="23.1" customHeight="1">
      <c r="A10" s="52"/>
      <c r="B10" s="52"/>
      <c r="C10" s="52"/>
      <c r="D10" s="77" t="s">
        <v>40</v>
      </c>
      <c r="E10" s="77"/>
    </row>
    <row r="11" spans="1:5" ht="23.1" customHeight="1">
      <c r="A11" s="61" t="s">
        <v>31</v>
      </c>
      <c r="B11" s="61" t="s">
        <v>39</v>
      </c>
      <c r="C11" s="62" t="s">
        <v>38</v>
      </c>
      <c r="D11" s="62" t="s">
        <v>41</v>
      </c>
      <c r="E11" s="81" t="s">
        <v>42</v>
      </c>
    </row>
    <row r="12" spans="1:5" ht="15" customHeight="1">
      <c r="B12" s="72" t="s">
        <v>153</v>
      </c>
      <c r="E12" s="82">
        <v>7545.2</v>
      </c>
    </row>
    <row r="13" spans="1:5" ht="23.1" customHeight="1">
      <c r="A13" s="26">
        <v>41</v>
      </c>
      <c r="B13" s="48" t="s">
        <v>135</v>
      </c>
      <c r="C13" s="36">
        <v>1</v>
      </c>
      <c r="D13" s="27">
        <v>8294</v>
      </c>
      <c r="E13" s="83">
        <v>6635.2</v>
      </c>
    </row>
    <row r="14" spans="1:5" ht="23.1" customHeight="1">
      <c r="A14" s="26">
        <v>42</v>
      </c>
      <c r="B14" s="48" t="s">
        <v>136</v>
      </c>
      <c r="C14" s="36">
        <v>1</v>
      </c>
      <c r="D14" s="27">
        <v>842</v>
      </c>
      <c r="E14" s="83"/>
    </row>
    <row r="15" spans="1:5" ht="23.1" customHeight="1">
      <c r="A15" s="26">
        <v>43</v>
      </c>
      <c r="B15" s="48" t="s">
        <v>137</v>
      </c>
      <c r="C15" s="26">
        <v>1</v>
      </c>
      <c r="D15" s="27">
        <v>840</v>
      </c>
      <c r="E15" s="83"/>
    </row>
    <row r="16" spans="1:5" ht="23.1" customHeight="1">
      <c r="A16" s="26">
        <v>44</v>
      </c>
      <c r="B16" s="48" t="s">
        <v>138</v>
      </c>
      <c r="C16" s="26">
        <v>1</v>
      </c>
      <c r="D16" s="27">
        <v>42</v>
      </c>
      <c r="E16" s="83"/>
    </row>
    <row r="17" spans="1:5" s="38" customFormat="1" ht="23.1" customHeight="1">
      <c r="A17" s="26">
        <v>45</v>
      </c>
      <c r="B17" s="48" t="s">
        <v>139</v>
      </c>
      <c r="C17" s="36">
        <v>3</v>
      </c>
      <c r="D17" s="27">
        <f>(45+45+47)</f>
        <v>137</v>
      </c>
      <c r="E17" s="83"/>
    </row>
    <row r="18" spans="1:5" s="38" customFormat="1" ht="23.1" customHeight="1">
      <c r="A18" s="26">
        <v>46</v>
      </c>
      <c r="B18" s="48" t="s">
        <v>140</v>
      </c>
      <c r="C18" s="36">
        <v>1</v>
      </c>
      <c r="D18" s="27">
        <v>231</v>
      </c>
      <c r="E18" s="83">
        <v>184.4</v>
      </c>
    </row>
    <row r="19" spans="1:5" s="38" customFormat="1" ht="23.1" customHeight="1">
      <c r="A19" s="26">
        <v>47</v>
      </c>
      <c r="B19" s="48" t="s">
        <v>141</v>
      </c>
      <c r="C19" s="36">
        <v>1</v>
      </c>
      <c r="D19" s="27">
        <v>7</v>
      </c>
      <c r="E19" s="83">
        <v>5.44</v>
      </c>
    </row>
    <row r="20" spans="1:5" s="38" customFormat="1" ht="23.1" customHeight="1">
      <c r="A20" s="26">
        <v>48</v>
      </c>
      <c r="B20" s="48" t="s">
        <v>142</v>
      </c>
      <c r="C20" s="36">
        <v>1</v>
      </c>
      <c r="D20" s="27">
        <v>107</v>
      </c>
      <c r="E20" s="83"/>
    </row>
    <row r="21" spans="1:5" s="38" customFormat="1" ht="23.1" customHeight="1">
      <c r="A21" s="26">
        <v>49</v>
      </c>
      <c r="B21" s="48" t="s">
        <v>152</v>
      </c>
      <c r="C21" s="36">
        <v>1</v>
      </c>
      <c r="D21" s="27">
        <v>45</v>
      </c>
      <c r="E21" s="83"/>
    </row>
    <row r="22" spans="1:5" s="38" customFormat="1" ht="23.1" customHeight="1">
      <c r="A22" s="26">
        <v>50</v>
      </c>
      <c r="B22" s="48" t="s">
        <v>143</v>
      </c>
      <c r="C22" s="36">
        <v>1</v>
      </c>
      <c r="D22" s="27">
        <v>1478</v>
      </c>
      <c r="E22" s="83"/>
    </row>
    <row r="23" spans="1:5" s="38" customFormat="1" ht="23.1" customHeight="1">
      <c r="A23" s="26">
        <v>51</v>
      </c>
      <c r="B23" s="48" t="s">
        <v>144</v>
      </c>
      <c r="C23" s="36">
        <v>1</v>
      </c>
      <c r="D23" s="27">
        <v>43</v>
      </c>
      <c r="E23" s="83"/>
    </row>
    <row r="24" spans="1:5" s="38" customFormat="1" ht="23.1" customHeight="1">
      <c r="A24" s="26">
        <v>52</v>
      </c>
      <c r="B24" s="48" t="s">
        <v>145</v>
      </c>
      <c r="C24" s="36">
        <v>1</v>
      </c>
      <c r="D24" s="27">
        <v>683</v>
      </c>
      <c r="E24" s="83"/>
    </row>
    <row r="25" spans="1:5" s="38" customFormat="1" ht="23.1" customHeight="1">
      <c r="A25" s="26">
        <v>53</v>
      </c>
      <c r="B25" s="48" t="s">
        <v>146</v>
      </c>
      <c r="C25" s="36">
        <v>1</v>
      </c>
      <c r="D25" s="70">
        <v>21</v>
      </c>
      <c r="E25" s="83"/>
    </row>
    <row r="26" spans="1:5" s="38" customFormat="1" ht="23.1" customHeight="1">
      <c r="A26" s="26">
        <v>54</v>
      </c>
      <c r="B26" s="48" t="s">
        <v>147</v>
      </c>
      <c r="C26" s="36">
        <v>6</v>
      </c>
      <c r="D26" s="27">
        <v>297</v>
      </c>
      <c r="E26" s="83"/>
    </row>
    <row r="27" spans="1:5" s="38" customFormat="1" ht="23.1" customHeight="1">
      <c r="A27" s="26">
        <v>55</v>
      </c>
      <c r="B27" s="48" t="s">
        <v>149</v>
      </c>
      <c r="C27" s="36">
        <v>1</v>
      </c>
      <c r="D27" s="27">
        <v>32</v>
      </c>
      <c r="E27" s="83"/>
    </row>
    <row r="28" spans="1:5" s="38" customFormat="1" ht="23.1" customHeight="1">
      <c r="A28" s="26">
        <v>56</v>
      </c>
      <c r="B28" s="48" t="s">
        <v>150</v>
      </c>
      <c r="C28" s="36">
        <v>1</v>
      </c>
      <c r="D28" s="27">
        <v>14</v>
      </c>
      <c r="E28" s="83"/>
    </row>
    <row r="29" spans="1:5" s="38" customFormat="1" ht="23.1" customHeight="1">
      <c r="A29" s="26">
        <v>57</v>
      </c>
      <c r="B29" s="48" t="s">
        <v>151</v>
      </c>
      <c r="C29" s="36">
        <v>1</v>
      </c>
      <c r="D29" s="27">
        <v>19</v>
      </c>
      <c r="E29" s="83"/>
    </row>
    <row r="30" spans="1:5" s="38" customFormat="1" ht="23.1" customHeight="1">
      <c r="A30" s="26">
        <v>58</v>
      </c>
      <c r="B30" s="48" t="s">
        <v>148</v>
      </c>
      <c r="C30" s="36">
        <v>1</v>
      </c>
      <c r="D30" s="27">
        <v>25</v>
      </c>
      <c r="E30" s="83"/>
    </row>
    <row r="31" spans="1:5" s="38" customFormat="1" ht="23.1" customHeight="1">
      <c r="A31" s="26">
        <v>59</v>
      </c>
      <c r="B31" s="48" t="s">
        <v>72</v>
      </c>
      <c r="C31" s="36" t="s">
        <v>73</v>
      </c>
      <c r="D31" s="27">
        <v>60</v>
      </c>
      <c r="E31" s="83">
        <v>60</v>
      </c>
    </row>
    <row r="32" spans="1:5" s="38" customFormat="1" ht="23.1" customHeight="1">
      <c r="A32" s="26">
        <v>60</v>
      </c>
      <c r="B32" s="48" t="s">
        <v>74</v>
      </c>
      <c r="C32" s="36"/>
      <c r="D32" s="27">
        <v>400</v>
      </c>
      <c r="E32" s="83">
        <v>28.8</v>
      </c>
    </row>
    <row r="33" spans="1:6" s="38" customFormat="1" ht="9.9" customHeight="1">
      <c r="A33" s="26"/>
      <c r="B33" s="48"/>
      <c r="C33" s="36"/>
      <c r="D33" s="37"/>
      <c r="E33" s="84"/>
    </row>
    <row r="34" spans="1:6" s="57" customFormat="1" ht="23.1" customHeight="1">
      <c r="A34" s="53"/>
      <c r="B34" s="54" t="s">
        <v>43</v>
      </c>
      <c r="C34" s="55" t="s">
        <v>0</v>
      </c>
      <c r="D34" s="56">
        <f>SUM(MAT!D34,'MAT 2'!D34,'MAT 3'!D13:D32)</f>
        <v>26934</v>
      </c>
      <c r="E34" s="85">
        <f>SUM(E12:E33)</f>
        <v>14459.039999999999</v>
      </c>
    </row>
    <row r="35" spans="1:6" s="57" customFormat="1" ht="23.1" customHeight="1">
      <c r="A35" s="58"/>
      <c r="B35" s="54" t="s">
        <v>37</v>
      </c>
      <c r="C35" s="55" t="s">
        <v>0</v>
      </c>
      <c r="D35" s="59">
        <f>'LAB (2)'!D17</f>
        <v>11282</v>
      </c>
      <c r="E35" s="86">
        <f>'LAB (2)'!E17</f>
        <v>3592</v>
      </c>
    </row>
    <row r="36" spans="1:6" s="57" customFormat="1" ht="23.1" customHeight="1" thickBot="1">
      <c r="A36" s="58"/>
      <c r="B36" s="54" t="s">
        <v>44</v>
      </c>
      <c r="C36" s="55" t="s">
        <v>0</v>
      </c>
      <c r="D36" s="60">
        <f>SUM(D34:D35)</f>
        <v>38216</v>
      </c>
      <c r="E36" s="87">
        <f>SUM(E34:E35)</f>
        <v>18051.04</v>
      </c>
    </row>
    <row r="37" spans="1:6" s="57" customFormat="1" ht="9.9" customHeight="1" thickTop="1">
      <c r="A37" s="58"/>
      <c r="B37" s="54"/>
      <c r="C37" s="55"/>
      <c r="D37" s="59"/>
      <c r="E37" s="88"/>
    </row>
    <row r="38" spans="1:6">
      <c r="A38" s="35"/>
      <c r="B38" s="40" t="s">
        <v>63</v>
      </c>
      <c r="C38" s="40"/>
      <c r="D38" s="32"/>
      <c r="E38" s="89"/>
      <c r="F38" s="27"/>
    </row>
    <row r="39" spans="1:6">
      <c r="A39" s="35"/>
      <c r="B39" s="40" t="s">
        <v>61</v>
      </c>
      <c r="C39" s="40"/>
      <c r="D39" s="32"/>
      <c r="E39" s="89"/>
      <c r="F39" s="27"/>
    </row>
    <row r="40" spans="1:6">
      <c r="B40" s="40" t="s">
        <v>62</v>
      </c>
      <c r="C40" s="40"/>
      <c r="D40" s="32"/>
      <c r="E40" s="89"/>
      <c r="F40" s="27"/>
    </row>
    <row r="41" spans="1:6">
      <c r="B41" s="32" t="s">
        <v>154</v>
      </c>
    </row>
    <row r="42" spans="1:6">
      <c r="B42" s="32"/>
    </row>
    <row r="43" spans="1:6">
      <c r="B43" s="32"/>
    </row>
    <row r="44" spans="1:6">
      <c r="B44" s="32"/>
    </row>
    <row r="45" spans="1:6">
      <c r="B45" s="32"/>
    </row>
    <row r="46" spans="1:6">
      <c r="B46" s="32"/>
    </row>
    <row r="47" spans="1:6">
      <c r="B47" s="32"/>
    </row>
    <row r="48" spans="1:6">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row r="66" spans="2:2">
      <c r="B66" s="32"/>
    </row>
    <row r="67" spans="2:2">
      <c r="B67" s="32"/>
    </row>
    <row r="68" spans="2:2">
      <c r="B68" s="32"/>
    </row>
    <row r="69" spans="2:2">
      <c r="B69" s="32"/>
    </row>
    <row r="70" spans="2:2">
      <c r="B70" s="32"/>
    </row>
    <row r="71" spans="2:2">
      <c r="B71" s="32"/>
    </row>
    <row r="72" spans="2:2">
      <c r="B72" s="32"/>
    </row>
    <row r="73" spans="2:2">
      <c r="B73" s="32"/>
    </row>
    <row r="74" spans="2:2">
      <c r="B74" s="32"/>
    </row>
    <row r="75" spans="2:2">
      <c r="B75" s="32"/>
    </row>
    <row r="76" spans="2:2">
      <c r="B76" s="32"/>
    </row>
    <row r="77" spans="2:2">
      <c r="B77" s="32"/>
    </row>
    <row r="78" spans="2:2">
      <c r="B78" s="32"/>
    </row>
    <row r="79" spans="2:2">
      <c r="B79" s="32"/>
    </row>
  </sheetData>
  <mergeCells count="1">
    <mergeCell ref="D10:E10"/>
  </mergeCells>
  <pageMargins left="0.7" right="0.7" top="0.75" bottom="0.75" header="0.3" footer="0.3"/>
  <pageSetup paperSize="9" scale="8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2"/>
  <sheetViews>
    <sheetView showWhiteSpace="0" view="pageLayout" topLeftCell="A7" zoomScaleNormal="100" workbookViewId="0">
      <selection activeCell="E24" sqref="E24"/>
    </sheetView>
  </sheetViews>
  <sheetFormatPr defaultColWidth="14.6640625" defaultRowHeight="13.2"/>
  <cols>
    <col min="1" max="1" width="4.6640625" style="9" customWidth="1"/>
    <col min="2" max="3" width="14.6640625" style="9"/>
    <col min="4" max="4" width="21.109375" style="9" bestFit="1" customWidth="1"/>
    <col min="5" max="5" width="15.44140625" style="9" customWidth="1"/>
    <col min="6" max="16384" width="14.6640625" style="9"/>
  </cols>
  <sheetData>
    <row r="1" spans="1:6">
      <c r="D1" s="10"/>
      <c r="E1" s="11"/>
    </row>
    <row r="2" spans="1:6">
      <c r="D2" s="10"/>
      <c r="E2" s="11"/>
    </row>
    <row r="3" spans="1:6">
      <c r="D3" s="10"/>
      <c r="E3" s="11"/>
    </row>
    <row r="4" spans="1:6" s="2" customFormat="1" ht="13.5" customHeight="1">
      <c r="A4" s="49" t="s">
        <v>3</v>
      </c>
      <c r="B4" s="1"/>
      <c r="C4" s="1"/>
      <c r="F4" s="12"/>
    </row>
    <row r="5" spans="1:6" s="2" customFormat="1" ht="12" customHeight="1">
      <c r="A5" s="49" t="s">
        <v>14</v>
      </c>
      <c r="B5" s="1"/>
      <c r="C5" s="1"/>
    </row>
    <row r="6" spans="1:6" s="2" customFormat="1" ht="13.5" customHeight="1">
      <c r="A6" s="50" t="s">
        <v>4</v>
      </c>
      <c r="B6" s="1"/>
      <c r="C6" s="1"/>
    </row>
    <row r="7" spans="1:6" s="2" customFormat="1" ht="15" customHeight="1">
      <c r="A7" s="1"/>
      <c r="B7" s="1"/>
      <c r="C7" s="1"/>
    </row>
    <row r="8" spans="1:6" s="2" customFormat="1" ht="15.6" customHeight="1">
      <c r="A8" s="13"/>
      <c r="B8" s="1"/>
      <c r="C8" s="1"/>
      <c r="D8" s="14"/>
    </row>
    <row r="9" spans="1:6" s="2" customFormat="1" ht="15.6" customHeight="1">
      <c r="A9" s="1"/>
      <c r="B9" s="1"/>
      <c r="C9" s="1"/>
      <c r="D9" s="14"/>
    </row>
    <row r="10" spans="1:6" s="2" customFormat="1" ht="15.6" customHeight="1">
      <c r="A10" s="13" t="s">
        <v>45</v>
      </c>
      <c r="C10" s="15" t="s">
        <v>0</v>
      </c>
      <c r="D10" s="1"/>
    </row>
    <row r="11" spans="1:6" s="2" customFormat="1" ht="15.6" customHeight="1">
      <c r="A11" s="13" t="s">
        <v>46</v>
      </c>
      <c r="C11" s="15" t="s">
        <v>0</v>
      </c>
      <c r="D11" s="1"/>
    </row>
    <row r="12" spans="1:6" s="2" customFormat="1" ht="15.6" customHeight="1">
      <c r="A12" s="13" t="s">
        <v>47</v>
      </c>
      <c r="C12" s="15" t="s">
        <v>0</v>
      </c>
      <c r="D12" s="3"/>
    </row>
    <row r="13" spans="1:6" s="2" customFormat="1" ht="15.6" customHeight="1">
      <c r="A13" s="13" t="s">
        <v>48</v>
      </c>
      <c r="C13" s="15" t="s">
        <v>0</v>
      </c>
      <c r="D13" s="3"/>
    </row>
    <row r="14" spans="1:6" s="2" customFormat="1" ht="15.6" customHeight="1">
      <c r="A14" s="13" t="s">
        <v>49</v>
      </c>
      <c r="C14" s="15" t="s">
        <v>0</v>
      </c>
      <c r="D14" s="1"/>
    </row>
    <row r="15" spans="1:6" s="2" customFormat="1" ht="15.6" customHeight="1">
      <c r="A15" s="13" t="s">
        <v>42</v>
      </c>
      <c r="C15" s="15" t="s">
        <v>0</v>
      </c>
      <c r="D15" s="4"/>
    </row>
    <row r="16" spans="1:6" s="2" customFormat="1" ht="15.6" customHeight="1">
      <c r="A16" s="13"/>
      <c r="C16" s="15"/>
      <c r="D16" s="4"/>
    </row>
    <row r="17" spans="1:6" s="2" customFormat="1" ht="15.6" customHeight="1">
      <c r="A17" s="13"/>
      <c r="C17" s="15"/>
      <c r="D17" s="4"/>
    </row>
    <row r="18" spans="1:6" s="2" customFormat="1" ht="14.1" customHeight="1">
      <c r="A18" s="1"/>
      <c r="B18" s="15"/>
      <c r="C18" s="5"/>
    </row>
    <row r="19" spans="1:6" s="2" customFormat="1">
      <c r="A19" s="42" t="s">
        <v>50</v>
      </c>
      <c r="B19" s="41"/>
      <c r="C19" s="44" t="s">
        <v>0</v>
      </c>
      <c r="D19" s="78" t="s">
        <v>60</v>
      </c>
      <c r="E19" s="78"/>
      <c r="F19" s="78"/>
    </row>
    <row r="20" spans="1:6" s="2" customFormat="1" ht="85.5" customHeight="1">
      <c r="A20" s="13"/>
      <c r="B20" s="15"/>
      <c r="C20" s="13"/>
      <c r="D20" s="78"/>
      <c r="E20" s="78"/>
      <c r="F20" s="78"/>
    </row>
    <row r="21" spans="1:6" s="2" customFormat="1" ht="15.75" customHeight="1">
      <c r="A21" s="13"/>
      <c r="B21" s="15"/>
      <c r="C21" s="6"/>
    </row>
    <row r="22" spans="1:6" s="17" customFormat="1" ht="18.75" customHeight="1">
      <c r="A22" s="1"/>
      <c r="B22" s="16"/>
      <c r="C22" s="16"/>
      <c r="D22" s="2"/>
    </row>
    <row r="23" spans="1:6" s="17" customFormat="1" ht="15.6" customHeight="1">
      <c r="A23" s="43" t="s">
        <v>51</v>
      </c>
      <c r="B23" s="19"/>
      <c r="C23" s="16"/>
      <c r="D23" s="2"/>
    </row>
    <row r="24" spans="1:6" s="2" customFormat="1" ht="14.1" customHeight="1">
      <c r="A24" s="43" t="s">
        <v>52</v>
      </c>
      <c r="B24" s="20"/>
      <c r="C24" s="5"/>
    </row>
    <row r="25" spans="1:6" s="17" customFormat="1" ht="15.6" customHeight="1">
      <c r="A25" s="1"/>
      <c r="D25" s="2"/>
    </row>
    <row r="32" spans="1:6" s="2" customFormat="1" ht="14.1" customHeight="1">
      <c r="A32" s="18"/>
      <c r="B32" s="20"/>
      <c r="C32" s="5"/>
      <c r="D32" s="1"/>
    </row>
    <row r="41" spans="1:4">
      <c r="A41" s="9" t="s">
        <v>53</v>
      </c>
      <c r="D41" s="9" t="s">
        <v>55</v>
      </c>
    </row>
    <row r="42" spans="1:4">
      <c r="A42" s="9" t="s">
        <v>54</v>
      </c>
      <c r="D42" s="9" t="s">
        <v>56</v>
      </c>
    </row>
  </sheetData>
  <mergeCells count="1">
    <mergeCell ref="D19:F20"/>
  </mergeCells>
  <pageMargins left="0.7" right="0.7" top="0.75" bottom="0.75" header="0.3" footer="0.3"/>
  <pageSetup paperSize="9" scale="87" orientation="portrait" r:id="rId1"/>
  <headerFooter>
    <oddHeader xml:space="preserve">&amp;L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COVER</vt:lpstr>
      <vt:lpstr>LAB</vt:lpstr>
      <vt:lpstr>LAB (2)</vt:lpstr>
      <vt:lpstr>MAT</vt:lpstr>
      <vt:lpstr>MAT 2</vt:lpstr>
      <vt:lpstr>MAT 3</vt:lpstr>
      <vt:lpstr>SURVEYOR'S PARTICULARS</vt:lpstr>
      <vt:lpstr>'SURVEYOR''S PARTICULARS'!Print_Area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Nadia Hani</dc:creator>
  <cp:lastModifiedBy>johnny</cp:lastModifiedBy>
  <cp:lastPrinted>2022-09-21T03:14:25Z</cp:lastPrinted>
  <dcterms:created xsi:type="dcterms:W3CDTF">2020-09-09T09:05:40Z</dcterms:created>
  <dcterms:modified xsi:type="dcterms:W3CDTF">2022-10-30T07:16:15Z</dcterms:modified>
</cp:coreProperties>
</file>