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401ED418-C5C6-44A2-BB30-B6B7C6464B38}" xr6:coauthVersionLast="47" xr6:coauthVersionMax="47" xr10:uidLastSave="{00000000-0000-0000-0000-000000000000}"/>
  <bookViews>
    <workbookView xWindow="1884" yWindow="1884" windowWidth="17256" windowHeight="8736" xr2:uid="{00000000-000D-0000-FFFF-FFFF00000000}"/>
  </bookViews>
  <sheets>
    <sheet name="COVER" sheetId="2" r:id="rId1"/>
    <sheet name="LAB" sheetId="5" r:id="rId2"/>
    <sheet name="LAB (2)" sheetId="10" r:id="rId3"/>
    <sheet name="MAT" sheetId="9" r:id="rId4"/>
    <sheet name="MAT 2" sheetId="11" r:id="rId5"/>
    <sheet name="MAT 3" sheetId="12" r:id="rId6"/>
    <sheet name="SURVEYOR'S PARTICULARS" sheetId="7" r:id="rId7"/>
  </sheets>
  <definedNames>
    <definedName name="_xlnm.Print_Area" localSheetId="6">'SURVEYOR''S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4" i="9" l="1"/>
  <c r="E35" i="12" s="1"/>
  <c r="E23" i="5"/>
  <c r="E19" i="10" s="1"/>
  <c r="E36" i="12" s="1"/>
  <c r="E37" i="12" l="1"/>
  <c r="D34" i="9"/>
  <c r="D23" i="5"/>
  <c r="D19" i="10" s="1"/>
  <c r="D36" i="12" s="1"/>
  <c r="D35" i="12" l="1"/>
  <c r="D37" i="12" s="1"/>
  <c r="D16" i="12"/>
  <c r="D15" i="11"/>
  <c r="D14" i="11"/>
  <c r="D34" i="11" s="1"/>
</calcChain>
</file>

<file path=xl/sharedStrings.xml><?xml version="1.0" encoding="utf-8"?>
<sst xmlns="http://schemas.openxmlformats.org/spreadsheetml/2006/main" count="251" uniqueCount="157">
  <si>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</si>
  <si>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</si>
  <si>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</si>
  <si>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</si>
  <si>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</si>
  <si>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</si>
  <si>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</si>
  <si>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</si>
  <si>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</si>
  <si>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</si>
  <si>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</si>
  <si>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</si>
  <si>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</si>
  <si>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</si>
  <si>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</si>
  <si>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</si>
  <si>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</si>
  <si>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</si>
  <si>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</si>
  <si>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</si>
  <si>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</si>
  <si>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</si>
  <si>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</si>
  <si>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</si>
  <si>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</si>
  <si>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</si>
  <si>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</si>
  <si>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</si>
  <si>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</si>
  <si>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</si>
  <si>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</si>
  <si>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</si>
  <si>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</si>
  <si>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</si>
  <si>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</si>
  <si>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</si>
  <si>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</si>
  <si>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</si>
  <si>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</si>
  <si>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</si>
  <si>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</si>
  <si>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</si>
  <si>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</si>
  <si>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</si>
  <si>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</si>
  <si>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</si>
  <si>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</si>
  <si>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</si>
  <si>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</si>
  <si>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</si>
  <si>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</si>
  <si>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</si>
  <si>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</si>
  <si>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</si>
  <si>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</si>
  <si>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</si>
  <si>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</si>
  <si>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</si>
  <si>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</si>
  <si>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</si>
  <si>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</si>
  <si>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</si>
  <si>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Attn: Motor Claims Dept</t>
  </si>
  <si>
    <t>THIRD PARTY CLAIM</t>
  </si>
  <si>
    <t>PA/TP/0798/2022/EQ</t>
  </si>
  <si>
    <r>
      <t xml:space="preserve">VEHICLE NOT </t>
    </r>
    <r>
      <rPr>
        <b/>
        <u/>
        <sz val="10"/>
        <rFont val="Audi Type"/>
        <family val="2"/>
      </rPr>
      <t>IN</t>
    </r>
    <r>
      <rPr>
        <b/>
        <sz val="10"/>
        <rFont val="Audi Type"/>
        <family val="2"/>
      </rPr>
      <t xml:space="preserve"> WORKSHOP. KINDLY ARRANGE FOR SURVEY ON 20/09/2022</t>
    </r>
  </si>
  <si>
    <t xml:space="preserve">YOUR INSURED VEH NO : SMC 9932 G </t>
  </si>
  <si>
    <t>AIG Asia Pacific Insurance Pte Ltd</t>
  </si>
  <si>
    <t>78 Shenton Way</t>
  </si>
  <si>
    <t>#07-16 AIG Building</t>
  </si>
  <si>
    <t>Singapore 079120</t>
  </si>
  <si>
    <t xml:space="preserve">MR ANG ZHIHAO </t>
  </si>
  <si>
    <t xml:space="preserve">BLK 269B QUEEN STREET </t>
  </si>
  <si>
    <t>#09-274</t>
  </si>
  <si>
    <t>SINGAPORE 182269</t>
  </si>
  <si>
    <t>HP +65 85884850</t>
  </si>
  <si>
    <t xml:space="preserve">EH 1514 B </t>
  </si>
  <si>
    <t xml:space="preserve">AUDI A5 SPORTBACK 2.0 TFS </t>
  </si>
  <si>
    <t>DEM 028718</t>
  </si>
  <si>
    <t>WAUZZZF55MA018821</t>
  </si>
  <si>
    <t>EAST COAST CARPARK F3</t>
  </si>
  <si>
    <t xml:space="preserve">ESTIMATED LABOUR CHARGES FOR ACCIDENT VEHICLE EH 1514 B </t>
  </si>
  <si>
    <t xml:space="preserve">TO REMOVE, CHECK AND TRANSFER FRONT WIRE HARNESS FOR HEADLIGHTS, HORNS, OUTSIDE TEMPERATURE SENSOR, HEADLIGHT WASHER ASSY AND FRONT PARKING AID. </t>
  </si>
  <si>
    <t xml:space="preserve">TO REMOVE AND TRANSFER RHS HEADLIGHT'S CONTROL UNIT AND POWER MODULE. </t>
  </si>
  <si>
    <t xml:space="preserve">TO REMOVE AND REINSTALL AIRCON CONDENSER, CHARGE AIR COOLER AND RADIATOR. CHECK ELECTRICAL FANS AND CONTROL UNIT. PRESSURISE COOLING SYSTEM. </t>
  </si>
  <si>
    <t xml:space="preserve">TO CARRY OUT VACUUM AND REGAS FOR R1234. </t>
  </si>
  <si>
    <t xml:space="preserve">S/N </t>
  </si>
  <si>
    <t xml:space="preserve">TO DISMANTLE AND RENEW FRONT BUMPER, RHS FRONT FENDER, BONNET AND RHS HEADLIGHT. TO RENEW FRONT LOCK CARRIER AND ALIGN TO POSITION. RE-ORGANIZE CRASH MANAGEMENT COMPONENTS. REINSTALL ALL PARTS REMOVED. </t>
  </si>
  <si>
    <t xml:space="preserve">TO RESPRAY FRONT BUMPER, RHS FRONT FENDER AND BONNET. </t>
  </si>
  <si>
    <t xml:space="preserve">TO APPLY LTA APPROVAL FOR REMOVE AND RENEW OPC SEAL. </t>
  </si>
  <si>
    <t xml:space="preserve">TO CARRY OUT DIAGNOSTIC CHECK. </t>
  </si>
  <si>
    <t xml:space="preserve">MATERIAL LIST FOR ACCIDENT VEHICLE REGN NO. EH 1514 B </t>
  </si>
  <si>
    <t xml:space="preserve">FRONT BUMPER </t>
  </si>
  <si>
    <t xml:space="preserve">FRONT BUMPER SECURING STRIP </t>
  </si>
  <si>
    <t xml:space="preserve">FRONT BUMPER GRILLE - CENTER </t>
  </si>
  <si>
    <t xml:space="preserve">FRONT BUMPER CLOSING ELEMENT - LOWER CENTRE </t>
  </si>
  <si>
    <t xml:space="preserve">FRONT BUMPER SPOILER </t>
  </si>
  <si>
    <t xml:space="preserve">FRONT BUMPER CLOSING ELEMENT </t>
  </si>
  <si>
    <t xml:space="preserve">FRONT BUMPER AIR GUIDE GRILLE - RH </t>
  </si>
  <si>
    <t xml:space="preserve">FRONT BUMPER TRIM - RH </t>
  </si>
  <si>
    <t xml:space="preserve">RADIATOR GRILLE </t>
  </si>
  <si>
    <t xml:space="preserve">RADIATOR GRILLE BRACKET </t>
  </si>
  <si>
    <t xml:space="preserve">RADIATOR GRILLE SECURING PLATE </t>
  </si>
  <si>
    <t xml:space="preserve">FRONT BUMPER FOAM FILLER PIECE </t>
  </si>
  <si>
    <t xml:space="preserve">FRONT BUMPER REINFORCEMENT BEAM </t>
  </si>
  <si>
    <t xml:space="preserve">FRONT BUMPER GUIDE SECTION - RH </t>
  </si>
  <si>
    <t xml:space="preserve">FRONT BUMPER TOP COVER </t>
  </si>
  <si>
    <t xml:space="preserve">CAUTION SIGN STICKER </t>
  </si>
  <si>
    <t xml:space="preserve">AIR CONDITIONER STICKER </t>
  </si>
  <si>
    <t xml:space="preserve">LOCK CARRIER BRACKET </t>
  </si>
  <si>
    <t xml:space="preserve">FRONT PARKING AID SENSOR - INNER / OUTER </t>
  </si>
  <si>
    <t xml:space="preserve">FRONT BUMPER WIRING SET </t>
  </si>
  <si>
    <t xml:space="preserve">HORN LOW TONE - RH </t>
  </si>
  <si>
    <t xml:space="preserve">HORN BRACKET - RH </t>
  </si>
  <si>
    <t xml:space="preserve">FRONT FENDER - RH </t>
  </si>
  <si>
    <t xml:space="preserve">FRONT FENDER ATTACHMENT PARTS </t>
  </si>
  <si>
    <t xml:space="preserve">FRONT FENDER CLOSING ELEMENT - RH </t>
  </si>
  <si>
    <t xml:space="preserve">FRONT FENDER BRACKET - RH </t>
  </si>
  <si>
    <t xml:space="preserve">FRONT FENDER BRACE - RH </t>
  </si>
  <si>
    <t xml:space="preserve">FRONT FENDER RIVET </t>
  </si>
  <si>
    <t xml:space="preserve">FRONT WHEEL HOUSING LINER - RH </t>
  </si>
  <si>
    <t xml:space="preserve">FRONT WHEEL SPOILER - RH </t>
  </si>
  <si>
    <t xml:space="preserve">HEADLIGHT COVER - RH </t>
  </si>
  <si>
    <t xml:space="preserve">BONNET </t>
  </si>
  <si>
    <t xml:space="preserve">BONNET ATTACHMENT PARTS </t>
  </si>
  <si>
    <t xml:space="preserve">BONNET STRIKER - RH </t>
  </si>
  <si>
    <t xml:space="preserve">BONNET LOCK </t>
  </si>
  <si>
    <t xml:space="preserve">BONNET BOWDEN CABLE - CENTER </t>
  </si>
  <si>
    <t xml:space="preserve">BONNET RELEASE LEVER </t>
  </si>
  <si>
    <t xml:space="preserve">LOCK CARRIER </t>
  </si>
  <si>
    <t xml:space="preserve">LOCK CARRIER SUPPORT - RH </t>
  </si>
  <si>
    <t xml:space="preserve">CHARGE AIR COOLER </t>
  </si>
  <si>
    <t xml:space="preserve">OUTSIDE TEMPERATURE SENSOR BRACKET </t>
  </si>
  <si>
    <t xml:space="preserve">A/C CONDENSER </t>
  </si>
  <si>
    <t xml:space="preserve">READY-MIX COOLANT </t>
  </si>
  <si>
    <t xml:space="preserve">RADIATOR AIR GUIDE - UPPER </t>
  </si>
  <si>
    <t xml:space="preserve">RADIATOR AIR GUIDE - LOWER </t>
  </si>
  <si>
    <t xml:space="preserve">FRONT NO PLATE </t>
  </si>
  <si>
    <t>SUNDRIES</t>
  </si>
  <si>
    <t>SUB TOTAL SPARE PARTS</t>
  </si>
  <si>
    <t xml:space="preserve">FRONT BUMPER TRIM - CENTER </t>
  </si>
  <si>
    <t xml:space="preserve">RADIATOR AIR DUCT - RH </t>
  </si>
  <si>
    <t xml:space="preserve">FRONT BUMPER AIR GUIDE - RH </t>
  </si>
  <si>
    <t xml:space="preserve">FRONT BUMPER REINFORCEMENT BEAM BRACKET - RH </t>
  </si>
  <si>
    <t xml:space="preserve">FRONT WHEEL SPOILER TRIM - RH </t>
  </si>
  <si>
    <t xml:space="preserve">FRONT FENDER STONE CHIP GUARD - RH </t>
  </si>
  <si>
    <t xml:space="preserve">FRONT FENDER LOWER BRACKET - RH </t>
  </si>
  <si>
    <t xml:space="preserve">BONNET SOUND ABSORBER </t>
  </si>
  <si>
    <t xml:space="preserve">LOCK CARRIER BRACKET SUPPORT - LH / RH </t>
  </si>
  <si>
    <t xml:space="preserve">BONNET IMPACT PROTECTION - LH / RH / CENTER </t>
  </si>
  <si>
    <t xml:space="preserve">FRONT FENDER LEDGE COVER - RH </t>
  </si>
  <si>
    <t xml:space="preserve">FRONT FENDER CHROME TRIM - RH </t>
  </si>
  <si>
    <t>FRONT FENDER TOP LEDGE COVER - RH</t>
  </si>
  <si>
    <t>C/F</t>
  </si>
  <si>
    <t xml:space="preserve">                       BL-08/12/22</t>
  </si>
  <si>
    <t>Hi Adrian</t>
  </si>
  <si>
    <t>5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</si>
</sst>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6">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b/>
      <sz val="10"/>
      <color rgb="FFFF0000"/>
      <name val="Audi Type"/>
      <family val="2"/>
    </font>
    <font>
      <b/>
      <u/>
      <sz val="10"/>
      <color rgb="FFFF000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sz val="12"/>
      <color theme="1"/>
      <name val="Calibri"/>
      <family val="2"/>
      <scheme val="minor"/>
    </font>
    <font>
      <b/>
      <i/>
      <sz val="12"/>
      <color rgb="FFFF0000"/>
      <name val="Audi Type"/>
    </font>
    <font>
      <i/>
      <sz val="11"/>
      <color theme="1"/>
      <name val="Calibri"/>
      <family val="2"/>
      <scheme val="minor"/>
    </font>
    <font>
      <b/>
      <i/>
      <sz val="11"/>
      <color theme="1"/>
      <name val="Calibri"/>
      <family val="2"/>
      <scheme val="minor"/>
    </font>
    <font>
      <b/>
      <i/>
      <sz val="10"/>
      <color rgb="FFFF0000"/>
      <name val="Audi Type"/>
    </font>
    <font>
      <b/>
      <i/>
      <u/>
      <sz val="10"/>
      <color rgb="FFFF0000"/>
      <name val="Audi Type"/>
    </font>
    <font>
      <b/>
      <i/>
      <sz val="10"/>
      <name val="Audi Type"/>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
      <b/>
      <i/>
      <u/>
      <sz val="12"/>
      <color rgb="FFFF0000"/>
      <name val="Audi Type"/>
      <family val="2"/>
    </font>
    <font>
      <b/>
      <i/>
      <sz val="12"/>
      <name val="Audi Type"/>
      <family val="2"/>
    </font>
    <font>
      <i/>
      <sz val="12"/>
      <color theme="1"/>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80">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cellStyleXfs>
  <cellXfs count="111">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164" fontId="24" fillId="0" borderId="0" xfId="1" applyFont="1" applyAlignment="1">
      <alignment vertical="center"/>
    </xf>
    <xf numFmtId="164" fontId="23" fillId="0" borderId="0" xfId="1"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5" fillId="0" borderId="0" xfId="3" applyFont="1" applyAlignment="1">
      <alignment vertical="center"/>
    </xf>
    <xf numFmtId="0" fontId="26"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8" fillId="0" borderId="0" xfId="0" applyFont="1" applyAlignment="1">
      <alignment horizontal="left" vertical="center"/>
    </xf>
    <xf numFmtId="164" fontId="28" fillId="0" borderId="2" xfId="1" applyFont="1" applyBorder="1" applyAlignment="1">
      <alignment horizontal="center" vertical="center"/>
    </xf>
    <xf numFmtId="0" fontId="27" fillId="0" borderId="0" xfId="0" applyFont="1"/>
    <xf numFmtId="164" fontId="28" fillId="0" borderId="0" xfId="1" applyFont="1" applyBorder="1" applyAlignment="1">
      <alignment horizontal="center" vertical="center"/>
    </xf>
    <xf numFmtId="164" fontId="28"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22"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5" fillId="0" borderId="0" xfId="3" applyFont="1" applyAlignment="1">
      <alignment horizontal="center" vertical="center"/>
    </xf>
    <xf numFmtId="0" fontId="7" fillId="0" borderId="0" xfId="3" applyFont="1" applyAlignment="1">
      <alignment horizontal="center" vertical="center"/>
    </xf>
    <xf numFmtId="0" fontId="9" fillId="0" borderId="0" xfId="0" applyFont="1" applyAlignment="1">
      <alignment vertical="center" wrapText="1"/>
    </xf>
    <xf numFmtId="44" fontId="9" fillId="0" borderId="0" xfId="4" applyFont="1" applyAlignment="1">
      <alignment horizontal="center" vertical="center"/>
    </xf>
    <xf numFmtId="0" fontId="9" fillId="0" borderId="0" xfId="0" applyFont="1" applyAlignment="1">
      <alignment horizontal="right"/>
    </xf>
    <xf numFmtId="0" fontId="27" fillId="0" borderId="0" xfId="0" applyFont="1" applyAlignment="1">
      <alignment horizontal="right" vertical="center"/>
    </xf>
    <xf numFmtId="0" fontId="28" fillId="0" borderId="0" xfId="0" applyFont="1" applyAlignment="1">
      <alignment horizontal="center" vertical="center"/>
    </xf>
    <xf numFmtId="0" fontId="29" fillId="0" borderId="0" xfId="0" applyFont="1"/>
    <xf numFmtId="0" fontId="27" fillId="0" borderId="0" xfId="0" applyFont="1" applyAlignment="1">
      <alignment horizontal="right"/>
    </xf>
    <xf numFmtId="44" fontId="28" fillId="0" borderId="0" xfId="4" applyFont="1" applyBorder="1" applyAlignment="1">
      <alignment horizontal="center" vertical="center"/>
    </xf>
    <xf numFmtId="44" fontId="28" fillId="0" borderId="4" xfId="4" applyFont="1" applyBorder="1" applyAlignment="1">
      <alignment horizontal="center" vertical="center"/>
    </xf>
    <xf numFmtId="0" fontId="30" fillId="0" borderId="0" xfId="0" applyFont="1" applyAlignment="1">
      <alignment horizontal="right"/>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31" fillId="0" borderId="0" xfId="0" applyFont="1"/>
    <xf numFmtId="0" fontId="32" fillId="4" borderId="6" xfId="0" applyFont="1" applyFill="1" applyBorder="1"/>
    <xf numFmtId="0" fontId="32" fillId="4" borderId="7" xfId="0" applyFont="1" applyFill="1" applyBorder="1"/>
    <xf numFmtId="0" fontId="32" fillId="4" borderId="8" xfId="0" applyFont="1" applyFill="1" applyBorder="1"/>
    <xf numFmtId="0" fontId="32" fillId="4" borderId="9" xfId="0" applyFont="1" applyFill="1" applyBorder="1"/>
    <xf numFmtId="15" fontId="32" fillId="4" borderId="10" xfId="0" applyNumberFormat="1" applyFont="1" applyFill="1" applyBorder="1"/>
    <xf numFmtId="0" fontId="32" fillId="4" borderId="11" xfId="0" applyFont="1" applyFill="1" applyBorder="1"/>
    <xf numFmtId="164" fontId="33" fillId="0" borderId="0" xfId="1" applyFont="1" applyAlignment="1">
      <alignment vertical="center"/>
    </xf>
    <xf numFmtId="164" fontId="33" fillId="0" borderId="0" xfId="1" applyFont="1" applyAlignment="1">
      <alignment horizontal="right" vertical="center"/>
    </xf>
    <xf numFmtId="164" fontId="34" fillId="0" borderId="0" xfId="1" applyFont="1" applyAlignment="1">
      <alignment vertical="center"/>
    </xf>
    <xf numFmtId="164" fontId="35" fillId="0" borderId="0" xfId="1" applyFont="1" applyAlignment="1">
      <alignment horizontal="center"/>
    </xf>
    <xf numFmtId="164" fontId="35" fillId="0" borderId="1" xfId="1" applyFont="1" applyBorder="1" applyAlignment="1">
      <alignment horizontal="center" vertical="center"/>
    </xf>
    <xf numFmtId="164" fontId="30" fillId="0" borderId="0" xfId="1" applyFont="1" applyAlignment="1">
      <alignment vertical="center"/>
    </xf>
    <xf numFmtId="164" fontId="30" fillId="0" borderId="4" xfId="1" applyFont="1" applyBorder="1" applyAlignment="1">
      <alignment horizontal="center" vertical="center"/>
    </xf>
    <xf numFmtId="164" fontId="36" fillId="0" borderId="0" xfId="1" applyFont="1" applyAlignment="1">
      <alignment vertical="center"/>
    </xf>
    <xf numFmtId="164" fontId="37" fillId="0" borderId="0" xfId="1" applyFont="1" applyAlignment="1">
      <alignment vertical="center"/>
    </xf>
    <xf numFmtId="164" fontId="38" fillId="0" borderId="1" xfId="1" applyFont="1" applyBorder="1" applyAlignment="1">
      <alignment horizontal="center" vertical="center"/>
    </xf>
    <xf numFmtId="164" fontId="39" fillId="0" borderId="0" xfId="1" applyFont="1" applyAlignment="1">
      <alignment vertical="center"/>
    </xf>
    <xf numFmtId="44" fontId="40" fillId="0" borderId="4" xfId="4" applyFont="1" applyBorder="1" applyAlignment="1">
      <alignment horizontal="center" vertical="center"/>
    </xf>
    <xf numFmtId="0" fontId="41" fillId="0" borderId="0" xfId="0" applyFont="1"/>
    <xf numFmtId="0" fontId="42" fillId="0" borderId="0" xfId="0" applyFont="1"/>
    <xf numFmtId="164" fontId="40" fillId="0" borderId="0" xfId="1" applyFont="1" applyAlignment="1">
      <alignment vertical="center"/>
    </xf>
    <xf numFmtId="164" fontId="40" fillId="0" borderId="2" xfId="1" applyFont="1" applyBorder="1" applyAlignment="1">
      <alignment horizontal="center" vertical="center"/>
    </xf>
    <xf numFmtId="164" fontId="40" fillId="0" borderId="0" xfId="1" applyFont="1" applyBorder="1" applyAlignment="1">
      <alignment horizontal="center" vertical="center"/>
    </xf>
    <xf numFmtId="164" fontId="40" fillId="0" borderId="4" xfId="1" applyFont="1" applyBorder="1" applyAlignment="1">
      <alignment horizontal="center" vertical="center"/>
    </xf>
    <xf numFmtId="164" fontId="43" fillId="0" borderId="0" xfId="1" applyFont="1" applyAlignment="1">
      <alignment vertical="center"/>
    </xf>
    <xf numFmtId="164" fontId="44" fillId="0" borderId="1" xfId="1" applyFont="1" applyBorder="1" applyAlignment="1">
      <alignment horizontal="center" vertical="center"/>
    </xf>
    <xf numFmtId="164" fontId="39" fillId="0" borderId="0" xfId="1" applyFont="1"/>
    <xf numFmtId="0" fontId="45" fillId="0" borderId="0" xfId="0" applyFont="1"/>
  </cellXfs>
  <cellStyles count="280">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2 2" xfId="171" xr:uid="{00000000-0005-0000-0000-000005000000}"/>
    <cellStyle name="Comma 2 2 3" xfId="25" xr:uid="{00000000-0005-0000-0000-000006000000}"/>
    <cellStyle name="Comma 2 2 3 2" xfId="172" xr:uid="{00000000-0005-0000-0000-000007000000}"/>
    <cellStyle name="Comma 2 2 4" xfId="126" xr:uid="{00000000-0005-0000-0000-000008000000}"/>
    <cellStyle name="Comma 2 2 4 2" xfId="252" xr:uid="{00000000-0005-0000-0000-000009000000}"/>
    <cellStyle name="Comma 2 2 5" xfId="170" xr:uid="{00000000-0005-0000-0000-00000A000000}"/>
    <cellStyle name="Comma 2 3" xfId="35" xr:uid="{00000000-0005-0000-0000-00000B000000}"/>
    <cellStyle name="Comma 2 3 2" xfId="127" xr:uid="{00000000-0005-0000-0000-00000C000000}"/>
    <cellStyle name="Comma 2 3 2 2" xfId="253" xr:uid="{00000000-0005-0000-0000-00000D000000}"/>
    <cellStyle name="Comma 2 3 3" xfId="178" xr:uid="{00000000-0005-0000-0000-00000E000000}"/>
    <cellStyle name="Comma 2 4" xfId="36" xr:uid="{00000000-0005-0000-0000-00000F000000}"/>
    <cellStyle name="Comma 2 4 2" xfId="179" xr:uid="{00000000-0005-0000-0000-000010000000}"/>
    <cellStyle name="Comma 2 5" xfId="125" xr:uid="{00000000-0005-0000-0000-000011000000}"/>
    <cellStyle name="Comma 2 5 2" xfId="251" xr:uid="{00000000-0005-0000-0000-000012000000}"/>
    <cellStyle name="Comma 2 6" xfId="173" xr:uid="{00000000-0005-0000-0000-000013000000}"/>
    <cellStyle name="Comma 2_PA9422012 - SGG 8118 Y - A5 2.0 TFSI QU - FRONT_REAR (RSA)_PA5542013 - SDJ 1000 T - A4 1.8T FSI MU - REAR (ETIQA)" xfId="37" xr:uid="{00000000-0005-0000-0000-000014000000}"/>
    <cellStyle name="Comma 3" xfId="38" xr:uid="{00000000-0005-0000-0000-000015000000}"/>
    <cellStyle name="Comma 3 2" xfId="39" xr:uid="{00000000-0005-0000-0000-000016000000}"/>
    <cellStyle name="Comma 3 2 2" xfId="40" xr:uid="{00000000-0005-0000-0000-000017000000}"/>
    <cellStyle name="Comma 3 2 2 2" xfId="182" xr:uid="{00000000-0005-0000-0000-000018000000}"/>
    <cellStyle name="Comma 3 2 3" xfId="129" xr:uid="{00000000-0005-0000-0000-000019000000}"/>
    <cellStyle name="Comma 3 2 3 2" xfId="255" xr:uid="{00000000-0005-0000-0000-00001A000000}"/>
    <cellStyle name="Comma 3 2 4" xfId="181" xr:uid="{00000000-0005-0000-0000-00001B000000}"/>
    <cellStyle name="Comma 3 3" xfId="41" xr:uid="{00000000-0005-0000-0000-00001C000000}"/>
    <cellStyle name="Comma 3 3 2" xfId="183" xr:uid="{00000000-0005-0000-0000-00001D000000}"/>
    <cellStyle name="Comma 3 4" xfId="42" xr:uid="{00000000-0005-0000-0000-00001E000000}"/>
    <cellStyle name="Comma 3 4 2" xfId="184" xr:uid="{00000000-0005-0000-0000-00001F000000}"/>
    <cellStyle name="Comma 3 5" xfId="128" xr:uid="{00000000-0005-0000-0000-000020000000}"/>
    <cellStyle name="Comma 3 5 2" xfId="254" xr:uid="{00000000-0005-0000-0000-000021000000}"/>
    <cellStyle name="Comma 3 6" xfId="180" xr:uid="{00000000-0005-0000-0000-000022000000}"/>
    <cellStyle name="Comma 4" xfId="43" xr:uid="{00000000-0005-0000-0000-000023000000}"/>
    <cellStyle name="Comma 4 2" xfId="44" xr:uid="{00000000-0005-0000-0000-000024000000}"/>
    <cellStyle name="Comma 4 2 2" xfId="186" xr:uid="{00000000-0005-0000-0000-000025000000}"/>
    <cellStyle name="Comma 4 3" xfId="45" xr:uid="{00000000-0005-0000-0000-000026000000}"/>
    <cellStyle name="Comma 4 3 2" xfId="187" xr:uid="{00000000-0005-0000-0000-000027000000}"/>
    <cellStyle name="Comma 4 4" xfId="130" xr:uid="{00000000-0005-0000-0000-000028000000}"/>
    <cellStyle name="Comma 4 4 2" xfId="256" xr:uid="{00000000-0005-0000-0000-000029000000}"/>
    <cellStyle name="Comma 4 5" xfId="185" xr:uid="{00000000-0005-0000-0000-00002A000000}"/>
    <cellStyle name="Comma 5" xfId="46" xr:uid="{00000000-0005-0000-0000-00002B000000}"/>
    <cellStyle name="Comma 5 2" xfId="47" xr:uid="{00000000-0005-0000-0000-00002C000000}"/>
    <cellStyle name="Comma 5 2 2" xfId="189" xr:uid="{00000000-0005-0000-0000-00002D000000}"/>
    <cellStyle name="Comma 5 3" xfId="131" xr:uid="{00000000-0005-0000-0000-00002E000000}"/>
    <cellStyle name="Comma 5 3 2" xfId="257" xr:uid="{00000000-0005-0000-0000-00002F000000}"/>
    <cellStyle name="Comma 5 4" xfId="188" xr:uid="{00000000-0005-0000-0000-000030000000}"/>
    <cellStyle name="Comma 6" xfId="48" xr:uid="{00000000-0005-0000-0000-000031000000}"/>
    <cellStyle name="Comma 6 2" xfId="132" xr:uid="{00000000-0005-0000-0000-000032000000}"/>
    <cellStyle name="Comma 6 2 2" xfId="258" xr:uid="{00000000-0005-0000-0000-000033000000}"/>
    <cellStyle name="Comma 6 3" xfId="190" xr:uid="{00000000-0005-0000-0000-000034000000}"/>
    <cellStyle name="Comma 7" xfId="29" xr:uid="{00000000-0005-0000-0000-000035000000}"/>
    <cellStyle name="Comma 7 2" xfId="124" xr:uid="{00000000-0005-0000-0000-000036000000}"/>
    <cellStyle name="Comma 7 2 2" xfId="250" xr:uid="{00000000-0005-0000-0000-000037000000}"/>
    <cellStyle name="Comma 7 3" xfId="176" xr:uid="{00000000-0005-0000-0000-000038000000}"/>
    <cellStyle name="Currency" xfId="1" builtinId="4"/>
    <cellStyle name="Currency 10" xfId="50" xr:uid="{00000000-0005-0000-0000-00003A000000}"/>
    <cellStyle name="Currency 10 2" xfId="192" xr:uid="{00000000-0005-0000-0000-00003B000000}"/>
    <cellStyle name="Currency 11" xfId="51" xr:uid="{00000000-0005-0000-0000-00003C000000}"/>
    <cellStyle name="Currency 11 2" xfId="193" xr:uid="{00000000-0005-0000-0000-00003D000000}"/>
    <cellStyle name="Currency 12" xfId="52" xr:uid="{00000000-0005-0000-0000-00003E000000}"/>
    <cellStyle name="Currency 12 2" xfId="194" xr:uid="{00000000-0005-0000-0000-00003F000000}"/>
    <cellStyle name="Currency 13" xfId="49" xr:uid="{00000000-0005-0000-0000-000040000000}"/>
    <cellStyle name="Currency 13 2" xfId="191" xr:uid="{00000000-0005-0000-0000-000041000000}"/>
    <cellStyle name="Currency 2" xfId="4" xr:uid="{00000000-0005-0000-0000-000042000000}"/>
    <cellStyle name="Currency 2 10" xfId="155" xr:uid="{00000000-0005-0000-0000-000043000000}"/>
    <cellStyle name="Currency 2 2" xfId="18" xr:uid="{00000000-0005-0000-0000-000044000000}"/>
    <cellStyle name="Currency 2 2 2" xfId="55" xr:uid="{00000000-0005-0000-0000-000045000000}"/>
    <cellStyle name="Currency 2 2 2 2" xfId="197" xr:uid="{00000000-0005-0000-0000-000046000000}"/>
    <cellStyle name="Currency 2 2 3" xfId="56" xr:uid="{00000000-0005-0000-0000-000047000000}"/>
    <cellStyle name="Currency 2 2 3 2" xfId="198" xr:uid="{00000000-0005-0000-0000-000048000000}"/>
    <cellStyle name="Currency 2 2 4" xfId="54" xr:uid="{00000000-0005-0000-0000-000049000000}"/>
    <cellStyle name="Currency 2 2 4 2" xfId="196" xr:uid="{00000000-0005-0000-0000-00004A000000}"/>
    <cellStyle name="Currency 2 2 5" xfId="32" xr:uid="{00000000-0005-0000-0000-00004B000000}"/>
    <cellStyle name="Currency 2 2 5 2" xfId="177" xr:uid="{00000000-0005-0000-0000-00004C000000}"/>
    <cellStyle name="Currency 2 2 6" xfId="135" xr:uid="{00000000-0005-0000-0000-00004D000000}"/>
    <cellStyle name="Currency 2 2 6 2" xfId="261" xr:uid="{00000000-0005-0000-0000-00004E000000}"/>
    <cellStyle name="Currency 2 2 7" xfId="165" xr:uid="{00000000-0005-0000-0000-00004F000000}"/>
    <cellStyle name="Currency 2 3" xfId="16" xr:uid="{00000000-0005-0000-0000-000050000000}"/>
    <cellStyle name="Currency 2 3 2" xfId="57" xr:uid="{00000000-0005-0000-0000-000051000000}"/>
    <cellStyle name="Currency 2 3 2 2" xfId="199" xr:uid="{00000000-0005-0000-0000-000052000000}"/>
    <cellStyle name="Currency 2 3 3" xfId="27" xr:uid="{00000000-0005-0000-0000-000053000000}"/>
    <cellStyle name="Currency 2 3 3 2" xfId="174" xr:uid="{00000000-0005-0000-0000-000054000000}"/>
    <cellStyle name="Currency 2 3 4" xfId="136" xr:uid="{00000000-0005-0000-0000-000055000000}"/>
    <cellStyle name="Currency 2 3 4 2" xfId="262" xr:uid="{00000000-0005-0000-0000-000056000000}"/>
    <cellStyle name="Currency 2 3 5" xfId="163" xr:uid="{00000000-0005-0000-0000-000057000000}"/>
    <cellStyle name="Currency 2 4" xfId="14" xr:uid="{00000000-0005-0000-0000-000058000000}"/>
    <cellStyle name="Currency 2 4 2" xfId="58" xr:uid="{00000000-0005-0000-0000-000059000000}"/>
    <cellStyle name="Currency 2 4 2 2" xfId="200" xr:uid="{00000000-0005-0000-0000-00005A000000}"/>
    <cellStyle name="Currency 2 4 3" xfId="134" xr:uid="{00000000-0005-0000-0000-00005B000000}"/>
    <cellStyle name="Currency 2 4 3 2" xfId="260" xr:uid="{00000000-0005-0000-0000-00005C000000}"/>
    <cellStyle name="Currency 2 4 4" xfId="161" xr:uid="{00000000-0005-0000-0000-00005D000000}"/>
    <cellStyle name="Currency 2 5" xfId="12" xr:uid="{00000000-0005-0000-0000-00005E000000}"/>
    <cellStyle name="Currency 2 5 2" xfId="53" xr:uid="{00000000-0005-0000-0000-00005F000000}"/>
    <cellStyle name="Currency 2 5 2 2" xfId="195" xr:uid="{00000000-0005-0000-0000-000060000000}"/>
    <cellStyle name="Currency 2 5 3" xfId="121" xr:uid="{00000000-0005-0000-0000-000061000000}"/>
    <cellStyle name="Currency 2 5 3 2" xfId="247" xr:uid="{00000000-0005-0000-0000-000062000000}"/>
    <cellStyle name="Currency 2 5 4" xfId="159" xr:uid="{00000000-0005-0000-0000-000063000000}"/>
    <cellStyle name="Currency 2 6" xfId="21" xr:uid="{00000000-0005-0000-0000-000064000000}"/>
    <cellStyle name="Currency 2 6 2" xfId="168" xr:uid="{00000000-0005-0000-0000-000065000000}"/>
    <cellStyle name="Currency 2 7" xfId="19" xr:uid="{00000000-0005-0000-0000-000066000000}"/>
    <cellStyle name="Currency 2 7 2" xfId="166" xr:uid="{00000000-0005-0000-0000-000067000000}"/>
    <cellStyle name="Currency 2 8" xfId="10" xr:uid="{00000000-0005-0000-0000-000068000000}"/>
    <cellStyle name="Currency 2 8 2" xfId="157" xr:uid="{00000000-0005-0000-0000-000069000000}"/>
    <cellStyle name="Currency 2 9" xfId="119" xr:uid="{00000000-0005-0000-0000-00006A000000}"/>
    <cellStyle name="Currency 2 9 2" xfId="245" xr:uid="{00000000-0005-0000-0000-00006B000000}"/>
    <cellStyle name="Currency 2_PA9422012 - SGG 8118 Y - A5 2.0 TFSI QU - FRONT_REAR (RSA)_PA5542013 - SDJ 1000 T - A4 1.8T FSI MU - REAR (ETIQA)" xfId="59" xr:uid="{00000000-0005-0000-0000-00006C000000}"/>
    <cellStyle name="Currency 3" xfId="60" xr:uid="{00000000-0005-0000-0000-00006D000000}"/>
    <cellStyle name="Currency 3 2" xfId="61" xr:uid="{00000000-0005-0000-0000-00006E000000}"/>
    <cellStyle name="Currency 3 2 2" xfId="5" xr:uid="{00000000-0005-0000-0000-00006F000000}"/>
    <cellStyle name="Currency 3 2 2 2" xfId="17" xr:uid="{00000000-0005-0000-0000-000070000000}"/>
    <cellStyle name="Currency 3 2 2 2 2" xfId="63" xr:uid="{00000000-0005-0000-0000-000071000000}"/>
    <cellStyle name="Currency 3 2 2 2 2 2" xfId="64" xr:uid="{00000000-0005-0000-0000-000072000000}"/>
    <cellStyle name="Currency 3 2 2 2 2 2 2" xfId="205" xr:uid="{00000000-0005-0000-0000-000073000000}"/>
    <cellStyle name="Currency 3 2 2 2 2 3" xfId="140" xr:uid="{00000000-0005-0000-0000-000074000000}"/>
    <cellStyle name="Currency 3 2 2 2 2 3 2" xfId="266" xr:uid="{00000000-0005-0000-0000-000075000000}"/>
    <cellStyle name="Currency 3 2 2 2 2 4" xfId="204" xr:uid="{00000000-0005-0000-0000-000076000000}"/>
    <cellStyle name="Currency 3 2 2 2 3" xfId="65" xr:uid="{00000000-0005-0000-0000-000077000000}"/>
    <cellStyle name="Currency 3 2 2 2 3 2" xfId="206" xr:uid="{00000000-0005-0000-0000-000078000000}"/>
    <cellStyle name="Currency 3 2 2 2 4" xfId="66" xr:uid="{00000000-0005-0000-0000-000079000000}"/>
    <cellStyle name="Currency 3 2 2 2 4 2" xfId="207" xr:uid="{00000000-0005-0000-0000-00007A000000}"/>
    <cellStyle name="Currency 3 2 2 2 5" xfId="62" xr:uid="{00000000-0005-0000-0000-00007B000000}"/>
    <cellStyle name="Currency 3 2 2 2 5 2" xfId="203" xr:uid="{00000000-0005-0000-0000-00007C000000}"/>
    <cellStyle name="Currency 3 2 2 2 6" xfId="28" xr:uid="{00000000-0005-0000-0000-00007D000000}"/>
    <cellStyle name="Currency 3 2 2 2 6 2" xfId="175" xr:uid="{00000000-0005-0000-0000-00007E000000}"/>
    <cellStyle name="Currency 3 2 2 2 7" xfId="139" xr:uid="{00000000-0005-0000-0000-00007F000000}"/>
    <cellStyle name="Currency 3 2 2 2 7 2" xfId="265" xr:uid="{00000000-0005-0000-0000-000080000000}"/>
    <cellStyle name="Currency 3 2 2 2 8" xfId="164" xr:uid="{00000000-0005-0000-0000-000081000000}"/>
    <cellStyle name="Currency 3 2 2 3" xfId="15" xr:uid="{00000000-0005-0000-0000-000082000000}"/>
    <cellStyle name="Currency 3 2 2 3 2" xfId="68" xr:uid="{00000000-0005-0000-0000-000083000000}"/>
    <cellStyle name="Currency 3 2 2 3 2 2" xfId="209" xr:uid="{00000000-0005-0000-0000-000084000000}"/>
    <cellStyle name="Currency 3 2 2 3 3" xfId="67" xr:uid="{00000000-0005-0000-0000-000085000000}"/>
    <cellStyle name="Currency 3 2 2 3 3 2" xfId="208" xr:uid="{00000000-0005-0000-0000-000086000000}"/>
    <cellStyle name="Currency 3 2 2 3 4" xfId="141" xr:uid="{00000000-0005-0000-0000-000087000000}"/>
    <cellStyle name="Currency 3 2 2 3 4 2" xfId="267" xr:uid="{00000000-0005-0000-0000-000088000000}"/>
    <cellStyle name="Currency 3 2 2 3 5" xfId="162" xr:uid="{00000000-0005-0000-0000-000089000000}"/>
    <cellStyle name="Currency 3 2 2 4" xfId="13" xr:uid="{00000000-0005-0000-0000-00008A000000}"/>
    <cellStyle name="Currency 3 2 2 4 2" xfId="69" xr:uid="{00000000-0005-0000-0000-00008B000000}"/>
    <cellStyle name="Currency 3 2 2 4 2 2" xfId="210" xr:uid="{00000000-0005-0000-0000-00008C000000}"/>
    <cellStyle name="Currency 3 2 2 4 3" xfId="122" xr:uid="{00000000-0005-0000-0000-00008D000000}"/>
    <cellStyle name="Currency 3 2 2 4 3 2" xfId="248" xr:uid="{00000000-0005-0000-0000-00008E000000}"/>
    <cellStyle name="Currency 3 2 2 4 4" xfId="160" xr:uid="{00000000-0005-0000-0000-00008F000000}"/>
    <cellStyle name="Currency 3 2 2 5" xfId="22" xr:uid="{00000000-0005-0000-0000-000090000000}"/>
    <cellStyle name="Currency 3 2 2 5 2" xfId="115" xr:uid="{00000000-0005-0000-0000-000091000000}"/>
    <cellStyle name="Currency 3 2 2 5 2 2" xfId="244" xr:uid="{00000000-0005-0000-0000-000092000000}"/>
    <cellStyle name="Currency 3 2 2 5 3" xfId="169" xr:uid="{00000000-0005-0000-0000-000093000000}"/>
    <cellStyle name="Currency 3 2 2 6" xfId="20" xr:uid="{00000000-0005-0000-0000-000094000000}"/>
    <cellStyle name="Currency 3 2 2 6 2" xfId="167" xr:uid="{00000000-0005-0000-0000-000095000000}"/>
    <cellStyle name="Currency 3 2 2 7" xfId="11" xr:uid="{00000000-0005-0000-0000-000096000000}"/>
    <cellStyle name="Currency 3 2 2 7 2" xfId="158" xr:uid="{00000000-0005-0000-0000-000097000000}"/>
    <cellStyle name="Currency 3 2 2 8" xfId="120" xr:uid="{00000000-0005-0000-0000-000098000000}"/>
    <cellStyle name="Currency 3 2 2 8 2" xfId="246" xr:uid="{00000000-0005-0000-0000-000099000000}"/>
    <cellStyle name="Currency 3 2 2 9" xfId="156" xr:uid="{00000000-0005-0000-0000-00009A000000}"/>
    <cellStyle name="Currency 3 2 3" xfId="70" xr:uid="{00000000-0005-0000-0000-00009B000000}"/>
    <cellStyle name="Currency 3 2 3 2" xfId="71" xr:uid="{00000000-0005-0000-0000-00009C000000}"/>
    <cellStyle name="Currency 3 2 3 2 2" xfId="212" xr:uid="{00000000-0005-0000-0000-00009D000000}"/>
    <cellStyle name="Currency 3 2 3 3" xfId="72" xr:uid="{00000000-0005-0000-0000-00009E000000}"/>
    <cellStyle name="Currency 3 2 3 3 2" xfId="213" xr:uid="{00000000-0005-0000-0000-00009F000000}"/>
    <cellStyle name="Currency 3 2 3 4" xfId="142" xr:uid="{00000000-0005-0000-0000-0000A0000000}"/>
    <cellStyle name="Currency 3 2 3 4 2" xfId="268" xr:uid="{00000000-0005-0000-0000-0000A1000000}"/>
    <cellStyle name="Currency 3 2 3 5" xfId="211" xr:uid="{00000000-0005-0000-0000-0000A2000000}"/>
    <cellStyle name="Currency 3 2 4" xfId="73" xr:uid="{00000000-0005-0000-0000-0000A3000000}"/>
    <cellStyle name="Currency 3 2 4 2" xfId="143" xr:uid="{00000000-0005-0000-0000-0000A4000000}"/>
    <cellStyle name="Currency 3 2 4 2 2" xfId="269" xr:uid="{00000000-0005-0000-0000-0000A5000000}"/>
    <cellStyle name="Currency 3 2 4 3" xfId="214" xr:uid="{00000000-0005-0000-0000-0000A6000000}"/>
    <cellStyle name="Currency 3 2 5" xfId="74" xr:uid="{00000000-0005-0000-0000-0000A7000000}"/>
    <cellStyle name="Currency 3 2 5 2" xfId="215" xr:uid="{00000000-0005-0000-0000-0000A8000000}"/>
    <cellStyle name="Currency 3 2 6" xfId="75" xr:uid="{00000000-0005-0000-0000-0000A9000000}"/>
    <cellStyle name="Currency 3 2 6 2" xfId="216" xr:uid="{00000000-0005-0000-0000-0000AA000000}"/>
    <cellStyle name="Currency 3 2 7" xfId="138" xr:uid="{00000000-0005-0000-0000-0000AB000000}"/>
    <cellStyle name="Currency 3 2 7 2" xfId="264" xr:uid="{00000000-0005-0000-0000-0000AC000000}"/>
    <cellStyle name="Currency 3 2 8" xfId="202" xr:uid="{00000000-0005-0000-0000-0000AD000000}"/>
    <cellStyle name="Currency 3 3" xfId="76" xr:uid="{00000000-0005-0000-0000-0000AE000000}"/>
    <cellStyle name="Currency 3 3 2" xfId="77" xr:uid="{00000000-0005-0000-0000-0000AF000000}"/>
    <cellStyle name="Currency 3 3 2 2" xfId="218" xr:uid="{00000000-0005-0000-0000-0000B0000000}"/>
    <cellStyle name="Currency 3 3 3" xfId="144" xr:uid="{00000000-0005-0000-0000-0000B1000000}"/>
    <cellStyle name="Currency 3 3 3 2" xfId="270" xr:uid="{00000000-0005-0000-0000-0000B2000000}"/>
    <cellStyle name="Currency 3 3 4" xfId="217" xr:uid="{00000000-0005-0000-0000-0000B3000000}"/>
    <cellStyle name="Currency 3 4" xfId="78" xr:uid="{00000000-0005-0000-0000-0000B4000000}"/>
    <cellStyle name="Currency 3 4 2" xfId="219" xr:uid="{00000000-0005-0000-0000-0000B5000000}"/>
    <cellStyle name="Currency 3 5" xfId="137" xr:uid="{00000000-0005-0000-0000-0000B6000000}"/>
    <cellStyle name="Currency 3 5 2" xfId="263" xr:uid="{00000000-0005-0000-0000-0000B7000000}"/>
    <cellStyle name="Currency 3 6" xfId="201" xr:uid="{00000000-0005-0000-0000-0000B8000000}"/>
    <cellStyle name="Currency 4" xfId="79" xr:uid="{00000000-0005-0000-0000-0000B9000000}"/>
    <cellStyle name="Currency 4 2" xfId="80" xr:uid="{00000000-0005-0000-0000-0000BA000000}"/>
    <cellStyle name="Currency 4 2 2" xfId="81" xr:uid="{00000000-0005-0000-0000-0000BB000000}"/>
    <cellStyle name="Currency 4 2 2 2" xfId="82" xr:uid="{00000000-0005-0000-0000-0000BC000000}"/>
    <cellStyle name="Currency 4 2 2 2 2" xfId="222" xr:uid="{00000000-0005-0000-0000-0000BD000000}"/>
    <cellStyle name="Currency 4 2 2 3" xfId="83" xr:uid="{00000000-0005-0000-0000-0000BE000000}"/>
    <cellStyle name="Currency 4 2 2 3 2" xfId="223" xr:uid="{00000000-0005-0000-0000-0000BF000000}"/>
    <cellStyle name="Currency 4 2 2 4" xfId="146" xr:uid="{00000000-0005-0000-0000-0000C0000000}"/>
    <cellStyle name="Currency 4 2 2 4 2" xfId="272" xr:uid="{00000000-0005-0000-0000-0000C1000000}"/>
    <cellStyle name="Currency 4 2 2 5" xfId="221" xr:uid="{00000000-0005-0000-0000-0000C2000000}"/>
    <cellStyle name="Currency 4 2 3" xfId="84" xr:uid="{00000000-0005-0000-0000-0000C3000000}"/>
    <cellStyle name="Currency 4 2 3 2" xfId="147" xr:uid="{00000000-0005-0000-0000-0000C4000000}"/>
    <cellStyle name="Currency 4 2 3 2 2" xfId="273" xr:uid="{00000000-0005-0000-0000-0000C5000000}"/>
    <cellStyle name="Currency 4 2 3 3" xfId="224" xr:uid="{00000000-0005-0000-0000-0000C6000000}"/>
    <cellStyle name="Currency 4 2 4" xfId="85" xr:uid="{00000000-0005-0000-0000-0000C7000000}"/>
    <cellStyle name="Currency 4 2 4 2" xfId="225" xr:uid="{00000000-0005-0000-0000-0000C8000000}"/>
    <cellStyle name="Currency 4 2 5" xfId="145" xr:uid="{00000000-0005-0000-0000-0000C9000000}"/>
    <cellStyle name="Currency 4 2 5 2" xfId="271" xr:uid="{00000000-0005-0000-0000-0000CA000000}"/>
    <cellStyle name="Currency 4 2 6" xfId="220" xr:uid="{00000000-0005-0000-0000-0000CB000000}"/>
    <cellStyle name="Currency 4 3" xfId="86" xr:uid="{00000000-0005-0000-0000-0000CC000000}"/>
    <cellStyle name="Currency 4 4" xfId="87" xr:uid="{00000000-0005-0000-0000-0000CD000000}"/>
    <cellStyle name="Currency 4_PA5412012 - SCP 2112 C - Q5 2.0T FSI QU - FRONT_REAR (MSIG-SGX)" xfId="88" xr:uid="{00000000-0005-0000-0000-0000CE000000}"/>
    <cellStyle name="Currency 5" xfId="89" xr:uid="{00000000-0005-0000-0000-0000CF000000}"/>
    <cellStyle name="Currency 5 2" xfId="90" xr:uid="{00000000-0005-0000-0000-0000D0000000}"/>
    <cellStyle name="Currency 5 2 2" xfId="91" xr:uid="{00000000-0005-0000-0000-0000D1000000}"/>
    <cellStyle name="Currency 5 2 2 2" xfId="150" xr:uid="{00000000-0005-0000-0000-0000D2000000}"/>
    <cellStyle name="Currency 5 2 2 2 2" xfId="276" xr:uid="{00000000-0005-0000-0000-0000D3000000}"/>
    <cellStyle name="Currency 5 2 2 3" xfId="228" xr:uid="{00000000-0005-0000-0000-0000D4000000}"/>
    <cellStyle name="Currency 5 2 3" xfId="92" xr:uid="{00000000-0005-0000-0000-0000D5000000}"/>
    <cellStyle name="Currency 5 2 3 2" xfId="229" xr:uid="{00000000-0005-0000-0000-0000D6000000}"/>
    <cellStyle name="Currency 5 2 4" xfId="93" xr:uid="{00000000-0005-0000-0000-0000D7000000}"/>
    <cellStyle name="Currency 5 2 4 2" xfId="230" xr:uid="{00000000-0005-0000-0000-0000D8000000}"/>
    <cellStyle name="Currency 5 2 5" xfId="149" xr:uid="{00000000-0005-0000-0000-0000D9000000}"/>
    <cellStyle name="Currency 5 2 5 2" xfId="275" xr:uid="{00000000-0005-0000-0000-0000DA000000}"/>
    <cellStyle name="Currency 5 2 6" xfId="227" xr:uid="{00000000-0005-0000-0000-0000DB000000}"/>
    <cellStyle name="Currency 5 3" xfId="94" xr:uid="{00000000-0005-0000-0000-0000DC000000}"/>
    <cellStyle name="Currency 5 3 2" xfId="151" xr:uid="{00000000-0005-0000-0000-0000DD000000}"/>
    <cellStyle name="Currency 5 3 2 2" xfId="277" xr:uid="{00000000-0005-0000-0000-0000DE000000}"/>
    <cellStyle name="Currency 5 3 3" xfId="231" xr:uid="{00000000-0005-0000-0000-0000DF000000}"/>
    <cellStyle name="Currency 5 4" xfId="95" xr:uid="{00000000-0005-0000-0000-0000E0000000}"/>
    <cellStyle name="Currency 5 4 2" xfId="232" xr:uid="{00000000-0005-0000-0000-0000E1000000}"/>
    <cellStyle name="Currency 5 5" xfId="148" xr:uid="{00000000-0005-0000-0000-0000E2000000}"/>
    <cellStyle name="Currency 5 5 2" xfId="274" xr:uid="{00000000-0005-0000-0000-0000E3000000}"/>
    <cellStyle name="Currency 5 6" xfId="226" xr:uid="{00000000-0005-0000-0000-0000E4000000}"/>
    <cellStyle name="Currency 6" xfId="96" xr:uid="{00000000-0005-0000-0000-0000E5000000}"/>
    <cellStyle name="Currency 6 2" xfId="97" xr:uid="{00000000-0005-0000-0000-0000E6000000}"/>
    <cellStyle name="Currency 6 2 2" xfId="98" xr:uid="{00000000-0005-0000-0000-0000E7000000}"/>
    <cellStyle name="Currency 6 2 2 2" xfId="235" xr:uid="{00000000-0005-0000-0000-0000E8000000}"/>
    <cellStyle name="Currency 6 2 3" xfId="234" xr:uid="{00000000-0005-0000-0000-0000E9000000}"/>
    <cellStyle name="Currency 6 3" xfId="99" xr:uid="{00000000-0005-0000-0000-0000EA000000}"/>
    <cellStyle name="Currency 6 3 2" xfId="236" xr:uid="{00000000-0005-0000-0000-0000EB000000}"/>
    <cellStyle name="Currency 6 4" xfId="100" xr:uid="{00000000-0005-0000-0000-0000EC000000}"/>
    <cellStyle name="Currency 6 4 2" xfId="237" xr:uid="{00000000-0005-0000-0000-0000ED000000}"/>
    <cellStyle name="Currency 6 5" xfId="152" xr:uid="{00000000-0005-0000-0000-0000EE000000}"/>
    <cellStyle name="Currency 6 5 2" xfId="278" xr:uid="{00000000-0005-0000-0000-0000EF000000}"/>
    <cellStyle name="Currency 6 6" xfId="233" xr:uid="{00000000-0005-0000-0000-0000F0000000}"/>
    <cellStyle name="Currency 7" xfId="101" xr:uid="{00000000-0005-0000-0000-0000F1000000}"/>
    <cellStyle name="Currency 7 2" xfId="102" xr:uid="{00000000-0005-0000-0000-0000F2000000}"/>
    <cellStyle name="Currency 7 2 2" xfId="239" xr:uid="{00000000-0005-0000-0000-0000F3000000}"/>
    <cellStyle name="Currency 7 3" xfId="103" xr:uid="{00000000-0005-0000-0000-0000F4000000}"/>
    <cellStyle name="Currency 7 3 2" xfId="240" xr:uid="{00000000-0005-0000-0000-0000F5000000}"/>
    <cellStyle name="Currency 7 4" xfId="153" xr:uid="{00000000-0005-0000-0000-0000F6000000}"/>
    <cellStyle name="Currency 7 4 2" xfId="279" xr:uid="{00000000-0005-0000-0000-0000F7000000}"/>
    <cellStyle name="Currency 7 5" xfId="238" xr:uid="{00000000-0005-0000-0000-0000F8000000}"/>
    <cellStyle name="Currency 8" xfId="104" xr:uid="{00000000-0005-0000-0000-0000F9000000}"/>
    <cellStyle name="Currency 8 2" xfId="105" xr:uid="{00000000-0005-0000-0000-0000FA000000}"/>
    <cellStyle name="Currency 8 2 2" xfId="242" xr:uid="{00000000-0005-0000-0000-0000FB000000}"/>
    <cellStyle name="Currency 8 3" xfId="133" xr:uid="{00000000-0005-0000-0000-0000FC000000}"/>
    <cellStyle name="Currency 8 3 2" xfId="259" xr:uid="{00000000-0005-0000-0000-0000FD000000}"/>
    <cellStyle name="Currency 8 4" xfId="241" xr:uid="{00000000-0005-0000-0000-0000FE000000}"/>
    <cellStyle name="Currency 9" xfId="106" xr:uid="{00000000-0005-0000-0000-0000FF000000}"/>
    <cellStyle name="Currency 9 2" xfId="243" xr:uid="{00000000-0005-0000-0000-000000010000}"/>
    <cellStyle name="Normal" xfId="0" builtinId="0"/>
    <cellStyle name="Normal 2" xfId="3" xr:uid="{00000000-0005-0000-0000-000002010000}"/>
    <cellStyle name="Normal 2 2" xfId="33" xr:uid="{00000000-0005-0000-0000-000003010000}"/>
    <cellStyle name="Normal 2 2 2" xfId="34" xr:uid="{00000000-0005-0000-0000-000004010000}"/>
    <cellStyle name="Normal 2 2 2 2" xfId="7" xr:uid="{00000000-0005-0000-0000-000005010000}"/>
    <cellStyle name="Normal 2 2 2 3" xfId="116" xr:uid="{00000000-0005-0000-0000-000006010000}"/>
    <cellStyle name="Normal 2 3" xfId="154" xr:uid="{00000000-0005-0000-0000-000007010000}"/>
    <cellStyle name="Normal 2_PA0332013 - SKH 6302 S_SGS 838 S - TTSR 2.0T FSI - FRONT (MSIG-OD)" xfId="107" xr:uid="{00000000-0005-0000-0000-000008010000}"/>
    <cellStyle name="Normal 3" xfId="9" xr:uid="{00000000-0005-0000-0000-000009010000}"/>
    <cellStyle name="Normal 3 2" xfId="108" xr:uid="{00000000-0005-0000-0000-00000A010000}"/>
    <cellStyle name="Normal 3 2 2" xfId="109" xr:uid="{00000000-0005-0000-0000-00000B010000}"/>
    <cellStyle name="Normal 3_PA2832013 - SJU 4838 U - A4 1.8T FSI MU - FRONT (AVIVA)" xfId="110" xr:uid="{00000000-0005-0000-0000-00000C010000}"/>
    <cellStyle name="Normal 4" xfId="111" xr:uid="{00000000-0005-0000-0000-00000D010000}"/>
    <cellStyle name="Normal 4 2" xfId="112" xr:uid="{00000000-0005-0000-0000-00000E010000}"/>
    <cellStyle name="Normal 4 2 2" xfId="6" xr:uid="{00000000-0005-0000-0000-00000F010000}"/>
    <cellStyle name="Normal 4 3" xfId="113" xr:uid="{00000000-0005-0000-0000-000010010000}"/>
    <cellStyle name="Normal 5" xfId="8" xr:uid="{00000000-0005-0000-0000-000011010000}"/>
    <cellStyle name="Normal 5 4" xfId="117" xr:uid="{00000000-0005-0000-0000-000012010000}"/>
    <cellStyle name="Normal 6" xfId="114" xr:uid="{00000000-0005-0000-0000-000013010000}"/>
    <cellStyle name="Normal 6 2" xfId="123" xr:uid="{00000000-0005-0000-0000-000014010000}"/>
    <cellStyle name="Normal 6 2 2" xfId="249" xr:uid="{00000000-0005-0000-0000-000015010000}"/>
    <cellStyle name="Normal 7" xfId="30" xr:uid="{00000000-0005-0000-0000-000016010000}"/>
    <cellStyle name="Normal 7 2" xfId="118" xr:uid="{00000000-0005-0000-0000-000017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2FDE4966-4FA6-47F3-B909-86E2B907E1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E49CB4CB-E996-4B70-AA9B-C1BDCC9996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9957AA11-2B64-4496-9A0C-6F70AE7C12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448C10AE-7F16-43A1-9821-266364171B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13754BCA-51A8-40B4-A3E8-2D78255C6A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87120</xdr:rowOff>
    </xdr:to>
    <xdr:pic>
      <xdr:nvPicPr>
        <xdr:cNvPr id="3" name="Picture 2">
          <a:extLst>
            <a:ext uri="{FF2B5EF4-FFF2-40B4-BE49-F238E27FC236}">
              <a16:creationId xmlns:a16="http://schemas.microsoft.com/office/drawing/2014/main" id="{7C3D9271-7BC5-4078-8E68-7A1EA7947D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9" zoomScale="90" zoomScaleNormal="90" workbookViewId="0">
      <selection activeCell="D22" sqref="D22:E24"/>
    </sheetView>
  </sheetViews>
  <sheetFormatPr defaultColWidth="14.6640625" defaultRowHeight="13.2"/>
  <cols>
    <col min="1" max="1" width="25.6640625" style="9" customWidth="1"/>
    <col min="2" max="2" width="5.6640625" style="64"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0" t="s">
        <v>4</v>
      </c>
      <c r="B4" s="65"/>
      <c r="E4" s="12"/>
    </row>
    <row r="5" spans="1:5" s="2" customFormat="1" ht="12" customHeight="1">
      <c r="A5" s="50" t="s">
        <v>15</v>
      </c>
      <c r="B5" s="65"/>
    </row>
    <row r="6" spans="1:5" s="2" customFormat="1" ht="13.5" customHeight="1">
      <c r="A6" s="51" t="s">
        <v>5</v>
      </c>
      <c r="B6" s="65"/>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64</v>
      </c>
    </row>
    <row r="15" spans="1:5" s="2" customFormat="1" ht="15.6" customHeight="1">
      <c r="A15" s="13" t="s">
        <v>3</v>
      </c>
      <c r="B15" s="15" t="s">
        <v>0</v>
      </c>
      <c r="C15" s="4">
        <v>44818</v>
      </c>
    </row>
    <row r="16" spans="1:5" s="2" customFormat="1" ht="15.6" customHeight="1">
      <c r="A16" s="13" t="s">
        <v>1</v>
      </c>
      <c r="B16" s="15" t="s">
        <v>0</v>
      </c>
      <c r="C16" s="7">
        <v>41813</v>
      </c>
    </row>
    <row r="17" spans="1:5" s="2" customFormat="1" ht="14.1" customHeight="1">
      <c r="A17" s="1"/>
      <c r="B17" s="66"/>
    </row>
    <row r="18" spans="1:5" s="2" customFormat="1" ht="19.5" customHeight="1">
      <c r="A18" s="13" t="s">
        <v>65</v>
      </c>
      <c r="B18" s="20"/>
    </row>
    <row r="19" spans="1:5" s="2" customFormat="1" ht="19.5" customHeight="1">
      <c r="A19" s="79" t="s">
        <v>66</v>
      </c>
      <c r="B19" s="79"/>
      <c r="C19" s="79"/>
    </row>
    <row r="20" spans="1:5" s="2" customFormat="1" ht="19.5" customHeight="1">
      <c r="A20" s="13"/>
      <c r="B20" s="15"/>
    </row>
    <row r="21" spans="1:5" s="2" customFormat="1" ht="15.75" customHeight="1" thickBot="1">
      <c r="A21" s="13" t="s">
        <v>67</v>
      </c>
      <c r="B21" s="15"/>
      <c r="C21" s="6"/>
      <c r="D21"/>
      <c r="E21"/>
    </row>
    <row r="22" spans="1:5" s="17" customFormat="1" ht="18.75" customHeight="1">
      <c r="A22" s="1" t="s">
        <v>68</v>
      </c>
      <c r="B22" s="16"/>
      <c r="C22" s="16"/>
      <c r="D22" s="83" t="s">
        <v>155</v>
      </c>
      <c r="E22" s="84"/>
    </row>
    <row r="23" spans="1:5" s="17" customFormat="1" ht="14.1" customHeight="1">
      <c r="A23" s="1" t="s">
        <v>69</v>
      </c>
      <c r="D23" s="85" t="s">
        <v>156</v>
      </c>
      <c r="E23" s="86"/>
    </row>
    <row r="24" spans="1:5" s="17" customFormat="1" ht="15.6" customHeight="1" thickBot="1">
      <c r="A24" s="1" t="s">
        <v>70</v>
      </c>
      <c r="D24" s="87">
        <v>44923</v>
      </c>
      <c r="E24" s="88"/>
    </row>
    <row r="25" spans="1:5" s="17" customFormat="1" ht="15.6" customHeight="1">
      <c r="A25" s="77" t="s">
        <v>62</v>
      </c>
      <c r="B25" s="78"/>
      <c r="C25" s="78"/>
      <c r="D25"/>
      <c r="E25"/>
    </row>
    <row r="26" spans="1:5" s="2" customFormat="1" ht="14.1" customHeight="1">
      <c r="A26" s="45"/>
      <c r="B26" s="66"/>
    </row>
    <row r="27" spans="1:5" s="2" customFormat="1" ht="14.1" customHeight="1">
      <c r="A27" s="18"/>
      <c r="B27" s="66"/>
      <c r="C27" s="1"/>
    </row>
    <row r="28" spans="1:5" s="2" customFormat="1" ht="15.6" customHeight="1">
      <c r="A28" s="13" t="s">
        <v>16</v>
      </c>
      <c r="B28" s="15" t="s">
        <v>0</v>
      </c>
      <c r="C28" s="1" t="s">
        <v>71</v>
      </c>
    </row>
    <row r="29" spans="1:5" s="2" customFormat="1" ht="15.6" customHeight="1">
      <c r="A29" s="13" t="s">
        <v>17</v>
      </c>
      <c r="B29" s="15" t="s">
        <v>0</v>
      </c>
      <c r="C29" s="1" t="s">
        <v>72</v>
      </c>
    </row>
    <row r="30" spans="1:5" s="2" customFormat="1" ht="15.6" customHeight="1">
      <c r="A30" s="13"/>
      <c r="B30" s="15"/>
      <c r="C30" s="1" t="s">
        <v>73</v>
      </c>
    </row>
    <row r="31" spans="1:5" s="2" customFormat="1" ht="15.6" customHeight="1">
      <c r="A31" s="13"/>
      <c r="B31" s="15"/>
      <c r="C31" s="1" t="s">
        <v>74</v>
      </c>
    </row>
    <row r="32" spans="1:5" s="2" customFormat="1" ht="15.6" customHeight="1">
      <c r="A32" s="13" t="s">
        <v>18</v>
      </c>
      <c r="B32" s="15" t="s">
        <v>0</v>
      </c>
      <c r="C32" s="1" t="s">
        <v>75</v>
      </c>
    </row>
    <row r="33" spans="1:3" s="2" customFormat="1" ht="15.6" customHeight="1">
      <c r="A33" s="13" t="s">
        <v>19</v>
      </c>
      <c r="B33" s="15" t="s">
        <v>0</v>
      </c>
      <c r="C33" s="1" t="s">
        <v>63</v>
      </c>
    </row>
    <row r="34" spans="1:3" s="2" customFormat="1">
      <c r="A34" s="13" t="s">
        <v>20</v>
      </c>
      <c r="B34" s="15" t="s">
        <v>0</v>
      </c>
      <c r="C34" s="7">
        <v>5125806032</v>
      </c>
    </row>
    <row r="35" spans="1:3" s="2" customFormat="1" ht="21.75" customHeight="1">
      <c r="A35" s="13" t="s">
        <v>21</v>
      </c>
      <c r="B35" s="15" t="s">
        <v>0</v>
      </c>
      <c r="C35" s="13" t="s">
        <v>76</v>
      </c>
    </row>
    <row r="36" spans="1:3" s="2" customFormat="1">
      <c r="A36" s="13" t="s">
        <v>22</v>
      </c>
      <c r="B36" s="15" t="s">
        <v>0</v>
      </c>
      <c r="C36" s="1" t="s">
        <v>77</v>
      </c>
    </row>
    <row r="37" spans="1:3" s="2" customFormat="1" ht="15.6" customHeight="1">
      <c r="A37" s="21" t="s">
        <v>23</v>
      </c>
      <c r="B37" s="22" t="s">
        <v>0</v>
      </c>
      <c r="C37" s="8">
        <v>44273</v>
      </c>
    </row>
    <row r="38" spans="1:3" s="2" customFormat="1" ht="15.6" customHeight="1">
      <c r="A38" s="13" t="s">
        <v>24</v>
      </c>
      <c r="B38" s="15" t="s">
        <v>0</v>
      </c>
      <c r="C38" s="7" t="s">
        <v>78</v>
      </c>
    </row>
    <row r="39" spans="1:3" s="2" customFormat="1" ht="15.6" customHeight="1">
      <c r="A39" s="13" t="s">
        <v>25</v>
      </c>
      <c r="B39" s="15" t="s">
        <v>0</v>
      </c>
      <c r="C39" s="7" t="s">
        <v>79</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44814</v>
      </c>
    </row>
    <row r="44" spans="1:3" s="2" customFormat="1" ht="15.6" customHeight="1">
      <c r="A44" s="13" t="s">
        <v>30</v>
      </c>
      <c r="B44" s="15" t="s">
        <v>0</v>
      </c>
      <c r="C44" s="4" t="s">
        <v>80</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6"/>
  <sheetViews>
    <sheetView topLeftCell="A22" zoomScaleNormal="100" zoomScaleSheetLayoutView="115" workbookViewId="0">
      <selection activeCell="E22"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9"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0"/>
    </row>
    <row r="5" spans="1:5" s="2" customFormat="1" ht="10.5" customHeight="1">
      <c r="A5" s="23" t="s">
        <v>15</v>
      </c>
      <c r="B5" s="1"/>
      <c r="D5" s="29"/>
      <c r="E5" s="89"/>
    </row>
    <row r="6" spans="1:5" s="2" customFormat="1" ht="13.5" customHeight="1">
      <c r="A6" s="24" t="s">
        <v>5</v>
      </c>
      <c r="B6" s="1"/>
      <c r="D6" s="29"/>
      <c r="E6" s="89"/>
    </row>
    <row r="7" spans="1:5" s="2" customFormat="1" ht="15" customHeight="1">
      <c r="A7" s="1"/>
      <c r="B7" s="1"/>
      <c r="D7" s="29"/>
      <c r="E7" s="89"/>
    </row>
    <row r="8" spans="1:5" s="25" customFormat="1" ht="15.6">
      <c r="A8" s="44" t="s">
        <v>81</v>
      </c>
      <c r="D8" s="30"/>
      <c r="E8" s="91"/>
    </row>
    <row r="10" spans="1:5" ht="23.1" customHeight="1">
      <c r="D10" s="62" t="s">
        <v>34</v>
      </c>
      <c r="E10" s="92" t="s">
        <v>36</v>
      </c>
    </row>
    <row r="11" spans="1:5" ht="23.1" customHeight="1">
      <c r="A11" s="52" t="s">
        <v>32</v>
      </c>
      <c r="B11" s="52" t="s">
        <v>33</v>
      </c>
      <c r="C11" s="52"/>
      <c r="D11" s="31" t="s">
        <v>35</v>
      </c>
      <c r="E11" s="93" t="s">
        <v>37</v>
      </c>
    </row>
    <row r="13" spans="1:5" ht="52.8">
      <c r="A13" s="26">
        <v>1</v>
      </c>
      <c r="B13" s="48" t="s">
        <v>82</v>
      </c>
      <c r="C13" s="26" t="s">
        <v>32</v>
      </c>
      <c r="D13" s="27">
        <v>480</v>
      </c>
      <c r="E13" s="94">
        <v>480</v>
      </c>
    </row>
    <row r="14" spans="1:5" ht="15.6">
      <c r="B14" s="32"/>
      <c r="E14" s="94"/>
    </row>
    <row r="15" spans="1:5" ht="26.4">
      <c r="A15" s="26">
        <v>2</v>
      </c>
      <c r="B15" s="48" t="s">
        <v>83</v>
      </c>
      <c r="C15" s="26" t="s">
        <v>32</v>
      </c>
      <c r="D15" s="27">
        <v>400</v>
      </c>
      <c r="E15" s="94"/>
    </row>
    <row r="16" spans="1:5" ht="15.6">
      <c r="B16" s="32"/>
      <c r="E16" s="94"/>
    </row>
    <row r="17" spans="1:5" ht="52.8">
      <c r="A17" s="26">
        <v>3</v>
      </c>
      <c r="B17" s="48" t="s">
        <v>84</v>
      </c>
      <c r="C17" s="26" t="s">
        <v>32</v>
      </c>
      <c r="D17" s="27">
        <v>1600</v>
      </c>
      <c r="E17" s="94"/>
    </row>
    <row r="18" spans="1:5" ht="15.6">
      <c r="B18" s="32"/>
      <c r="E18" s="94"/>
    </row>
    <row r="19" spans="1:5" ht="15.6">
      <c r="A19" s="26">
        <v>4</v>
      </c>
      <c r="B19" s="48" t="s">
        <v>85</v>
      </c>
      <c r="C19" s="26" t="s">
        <v>86</v>
      </c>
      <c r="D19" s="27">
        <v>1200</v>
      </c>
      <c r="E19" s="94"/>
    </row>
    <row r="20" spans="1:5" ht="15.6">
      <c r="A20" s="26"/>
      <c r="B20" s="48"/>
      <c r="C20" s="26"/>
      <c r="E20" s="94"/>
    </row>
    <row r="21" spans="1:5" ht="66">
      <c r="A21" s="26">
        <v>5</v>
      </c>
      <c r="B21" s="48" t="s">
        <v>87</v>
      </c>
      <c r="C21" s="26"/>
      <c r="D21" s="27">
        <v>5600</v>
      </c>
      <c r="E21" s="94">
        <v>1000</v>
      </c>
    </row>
    <row r="22" spans="1:5">
      <c r="A22" s="26"/>
      <c r="B22" s="48"/>
      <c r="C22" s="26"/>
    </row>
    <row r="23" spans="1:5" ht="23.1" customHeight="1" thickBot="1">
      <c r="A23" s="26"/>
      <c r="B23" s="54" t="s">
        <v>38</v>
      </c>
      <c r="C23" s="34" t="s">
        <v>0</v>
      </c>
      <c r="D23" s="38">
        <f>SUM(D13:D22)</f>
        <v>9280</v>
      </c>
      <c r="E23" s="95">
        <f>SUM(E13:E22)</f>
        <v>1480</v>
      </c>
    </row>
    <row r="24" spans="1:5" ht="13.8" thickTop="1">
      <c r="B24" s="32"/>
      <c r="D24" s="33"/>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topLeftCell="A13" zoomScaleNormal="100" zoomScaleSheetLayoutView="115" workbookViewId="0">
      <selection activeCell="E7"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9"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0"/>
    </row>
    <row r="5" spans="1:5" s="2" customFormat="1" ht="10.5" customHeight="1">
      <c r="A5" s="23" t="s">
        <v>15</v>
      </c>
      <c r="B5" s="1"/>
      <c r="D5" s="29"/>
      <c r="E5" s="89"/>
    </row>
    <row r="6" spans="1:5" s="2" customFormat="1" ht="13.5" customHeight="1">
      <c r="A6" s="24" t="s">
        <v>5</v>
      </c>
      <c r="B6" s="1"/>
      <c r="D6" s="29"/>
      <c r="E6" s="89"/>
    </row>
    <row r="7" spans="1:5" s="2" customFormat="1" ht="15" customHeight="1">
      <c r="A7" s="1"/>
      <c r="B7" s="1"/>
      <c r="D7" s="29"/>
      <c r="E7" s="89"/>
    </row>
    <row r="8" spans="1:5" s="25" customFormat="1" ht="15.6">
      <c r="A8" s="44" t="s">
        <v>81</v>
      </c>
      <c r="D8" s="30"/>
      <c r="E8" s="91"/>
    </row>
    <row r="10" spans="1:5" ht="23.1" customHeight="1">
      <c r="D10" s="62" t="s">
        <v>34</v>
      </c>
      <c r="E10" s="92" t="s">
        <v>36</v>
      </c>
    </row>
    <row r="11" spans="1:5" ht="23.1" customHeight="1">
      <c r="A11" s="52" t="s">
        <v>32</v>
      </c>
      <c r="B11" s="52" t="s">
        <v>33</v>
      </c>
      <c r="C11" s="52"/>
      <c r="D11" s="31" t="s">
        <v>35</v>
      </c>
      <c r="E11" s="93" t="s">
        <v>37</v>
      </c>
    </row>
    <row r="12" spans="1:5" ht="15.6">
      <c r="B12" s="76" t="s">
        <v>153</v>
      </c>
      <c r="E12" s="94">
        <v>1480</v>
      </c>
    </row>
    <row r="13" spans="1:5" ht="26.4">
      <c r="A13" s="26">
        <v>6</v>
      </c>
      <c r="B13" s="48" t="s">
        <v>88</v>
      </c>
      <c r="C13" s="26"/>
      <c r="D13" s="27">
        <v>3500</v>
      </c>
      <c r="E13" s="94">
        <v>1100</v>
      </c>
    </row>
    <row r="14" spans="1:5" ht="15.6">
      <c r="B14" s="32"/>
      <c r="E14" s="94"/>
    </row>
    <row r="15" spans="1:5" ht="26.4">
      <c r="A15" s="26">
        <v>7</v>
      </c>
      <c r="B15" s="48" t="s">
        <v>89</v>
      </c>
      <c r="C15" s="26" t="s">
        <v>32</v>
      </c>
      <c r="D15" s="27">
        <v>280</v>
      </c>
      <c r="E15" s="94">
        <v>280</v>
      </c>
    </row>
    <row r="16" spans="1:5" ht="15.6">
      <c r="B16" s="32"/>
      <c r="E16" s="94"/>
    </row>
    <row r="17" spans="1:5" ht="15.6">
      <c r="A17" s="26">
        <v>8</v>
      </c>
      <c r="B17" s="48" t="s">
        <v>90</v>
      </c>
      <c r="C17" s="26" t="s">
        <v>32</v>
      </c>
      <c r="D17" s="27">
        <v>192</v>
      </c>
      <c r="E17" s="94">
        <v>192</v>
      </c>
    </row>
    <row r="18" spans="1:5">
      <c r="A18" s="26"/>
      <c r="B18" s="48"/>
      <c r="C18" s="26"/>
    </row>
    <row r="19" spans="1:5" ht="23.1" customHeight="1" thickBot="1">
      <c r="A19" s="26"/>
      <c r="B19" s="54" t="s">
        <v>38</v>
      </c>
      <c r="C19" s="34" t="s">
        <v>0</v>
      </c>
      <c r="D19" s="38">
        <f>SUM(LAB!D23,'LAB (2)'!D13:D17)</f>
        <v>13252</v>
      </c>
      <c r="E19" s="95">
        <f>SUM(LAB!E23,'LAB (2)'!E13:E17)</f>
        <v>3052</v>
      </c>
    </row>
    <row r="20" spans="1:5" ht="13.8" thickTop="1">
      <c r="B20" s="32"/>
      <c r="D20" s="33"/>
    </row>
    <row r="21" spans="1:5">
      <c r="B21" s="32"/>
    </row>
    <row r="22" spans="1:5">
      <c r="B22" s="32"/>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28" zoomScaleNormal="100" workbookViewId="0">
      <selection activeCell="E2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6" customWidth="1"/>
    <col min="6" max="16384" width="14.6640625" style="9"/>
  </cols>
  <sheetData>
    <row r="1" spans="1:5">
      <c r="C1" s="10"/>
      <c r="D1" s="28"/>
    </row>
    <row r="2" spans="1:5">
      <c r="C2" s="10"/>
      <c r="D2" s="28"/>
    </row>
    <row r="3" spans="1:5">
      <c r="C3" s="10"/>
      <c r="D3" s="28"/>
    </row>
    <row r="4" spans="1:5" s="2" customFormat="1" ht="13.5" customHeight="1">
      <c r="A4" s="50" t="s">
        <v>4</v>
      </c>
      <c r="B4" s="1"/>
      <c r="D4" s="29"/>
      <c r="E4" s="96"/>
    </row>
    <row r="5" spans="1:5" s="2" customFormat="1" ht="10.5" customHeight="1">
      <c r="A5" s="50" t="s">
        <v>15</v>
      </c>
      <c r="B5" s="1"/>
      <c r="D5" s="29"/>
      <c r="E5" s="96"/>
    </row>
    <row r="6" spans="1:5" s="2" customFormat="1" ht="13.5" customHeight="1">
      <c r="A6" s="51" t="s">
        <v>5</v>
      </c>
      <c r="B6" s="1"/>
      <c r="D6" s="29"/>
      <c r="E6" s="96"/>
    </row>
    <row r="7" spans="1:5" s="2" customFormat="1" ht="15" customHeight="1">
      <c r="A7" s="1"/>
      <c r="B7" s="1"/>
      <c r="D7" s="29"/>
      <c r="E7" s="96"/>
    </row>
    <row r="8" spans="1:5" s="25" customFormat="1" ht="23.1" customHeight="1">
      <c r="A8" s="63" t="s">
        <v>91</v>
      </c>
      <c r="D8" s="30"/>
      <c r="E8" s="97"/>
    </row>
    <row r="10" spans="1:5" ht="23.1" customHeight="1">
      <c r="A10" s="53"/>
      <c r="B10" s="53"/>
      <c r="C10" s="53"/>
      <c r="D10" s="80" t="s">
        <v>41</v>
      </c>
      <c r="E10" s="80"/>
    </row>
    <row r="11" spans="1:5" ht="23.1" customHeight="1">
      <c r="A11" s="59" t="s">
        <v>32</v>
      </c>
      <c r="B11" s="59" t="s">
        <v>40</v>
      </c>
      <c r="C11" s="60" t="s">
        <v>39</v>
      </c>
      <c r="D11" s="60" t="s">
        <v>42</v>
      </c>
      <c r="E11" s="98" t="s">
        <v>43</v>
      </c>
    </row>
    <row r="12" spans="1:5" ht="15" customHeight="1"/>
    <row r="13" spans="1:5" ht="23.1" customHeight="1">
      <c r="A13" s="26">
        <v>1</v>
      </c>
      <c r="B13" s="49" t="s">
        <v>92</v>
      </c>
      <c r="C13" s="26">
        <v>1</v>
      </c>
      <c r="D13" s="27">
        <v>2493</v>
      </c>
      <c r="E13" s="99">
        <v>1994.4</v>
      </c>
    </row>
    <row r="14" spans="1:5" ht="23.1" customHeight="1">
      <c r="A14" s="26">
        <v>2</v>
      </c>
      <c r="B14" s="49" t="s">
        <v>93</v>
      </c>
      <c r="C14" s="26">
        <v>2</v>
      </c>
      <c r="D14" s="27">
        <v>79</v>
      </c>
      <c r="E14" s="99">
        <v>63.2</v>
      </c>
    </row>
    <row r="15" spans="1:5" ht="23.1" customHeight="1">
      <c r="A15" s="26">
        <v>3</v>
      </c>
      <c r="B15" s="49" t="s">
        <v>94</v>
      </c>
      <c r="C15" s="26">
        <v>1</v>
      </c>
      <c r="D15" s="27">
        <v>219</v>
      </c>
      <c r="E15" s="99">
        <v>174.8</v>
      </c>
    </row>
    <row r="16" spans="1:5" ht="23.1" customHeight="1">
      <c r="A16" s="26">
        <v>4</v>
      </c>
      <c r="B16" s="49" t="s">
        <v>95</v>
      </c>
      <c r="C16" s="26">
        <v>1</v>
      </c>
      <c r="D16" s="27">
        <v>293</v>
      </c>
      <c r="E16" s="99"/>
    </row>
    <row r="17" spans="1:5" ht="23.1" customHeight="1">
      <c r="A17" s="26">
        <v>5</v>
      </c>
      <c r="B17" s="49" t="s">
        <v>96</v>
      </c>
      <c r="C17" s="26">
        <v>1</v>
      </c>
      <c r="D17" s="27">
        <v>599</v>
      </c>
      <c r="E17" s="99"/>
    </row>
    <row r="18" spans="1:5" ht="23.1" customHeight="1">
      <c r="A18" s="26">
        <v>6</v>
      </c>
      <c r="B18" s="49" t="s">
        <v>142</v>
      </c>
      <c r="C18" s="26">
        <v>1</v>
      </c>
      <c r="D18" s="27">
        <v>72</v>
      </c>
      <c r="E18" s="99"/>
    </row>
    <row r="19" spans="1:5" ht="23.1" customHeight="1">
      <c r="A19" s="26">
        <v>7</v>
      </c>
      <c r="B19" s="49" t="s">
        <v>97</v>
      </c>
      <c r="C19" s="26">
        <v>1</v>
      </c>
      <c r="D19" s="27">
        <v>293</v>
      </c>
      <c r="E19" s="99">
        <v>234</v>
      </c>
    </row>
    <row r="20" spans="1:5" ht="23.1" customHeight="1">
      <c r="A20" s="26">
        <v>8</v>
      </c>
      <c r="B20" s="49" t="s">
        <v>98</v>
      </c>
      <c r="C20" s="26">
        <v>1</v>
      </c>
      <c r="D20" s="27">
        <v>151</v>
      </c>
      <c r="E20" s="99"/>
    </row>
    <row r="21" spans="1:5" ht="23.1" customHeight="1">
      <c r="A21" s="26">
        <v>9</v>
      </c>
      <c r="B21" s="49" t="s">
        <v>99</v>
      </c>
      <c r="C21" s="26">
        <v>1</v>
      </c>
      <c r="D21" s="27">
        <v>54</v>
      </c>
      <c r="E21" s="99"/>
    </row>
    <row r="22" spans="1:5" ht="23.1" customHeight="1">
      <c r="A22" s="26">
        <v>10</v>
      </c>
      <c r="B22" s="49" t="s">
        <v>140</v>
      </c>
      <c r="C22" s="26">
        <v>1</v>
      </c>
      <c r="D22" s="27">
        <v>127</v>
      </c>
      <c r="E22" s="99"/>
    </row>
    <row r="23" spans="1:5" ht="23.1" customHeight="1">
      <c r="A23" s="26">
        <v>11</v>
      </c>
      <c r="B23" s="49" t="s">
        <v>100</v>
      </c>
      <c r="C23" s="26">
        <v>1</v>
      </c>
      <c r="D23" s="27">
        <v>1881</v>
      </c>
      <c r="E23" s="99">
        <v>1504.8</v>
      </c>
    </row>
    <row r="24" spans="1:5" ht="23.1" customHeight="1">
      <c r="A24" s="26">
        <v>12</v>
      </c>
      <c r="B24" s="49" t="s">
        <v>101</v>
      </c>
      <c r="C24" s="26">
        <v>1</v>
      </c>
      <c r="D24" s="27">
        <v>19</v>
      </c>
      <c r="E24" s="82"/>
    </row>
    <row r="25" spans="1:5" ht="23.1" customHeight="1">
      <c r="A25" s="26">
        <v>13</v>
      </c>
      <c r="B25" s="49" t="s">
        <v>102</v>
      </c>
      <c r="C25" s="26">
        <v>1</v>
      </c>
      <c r="D25" s="27">
        <v>12</v>
      </c>
      <c r="E25" s="82"/>
    </row>
    <row r="26" spans="1:5" ht="22.5" customHeight="1">
      <c r="A26" s="26">
        <v>14</v>
      </c>
      <c r="B26" s="49" t="s">
        <v>103</v>
      </c>
      <c r="C26" s="26">
        <v>1</v>
      </c>
      <c r="D26" s="27">
        <v>163</v>
      </c>
      <c r="E26" s="82"/>
    </row>
    <row r="27" spans="1:5" ht="22.5" customHeight="1">
      <c r="A27" s="26">
        <v>15</v>
      </c>
      <c r="B27" s="49" t="s">
        <v>104</v>
      </c>
      <c r="C27" s="26">
        <v>1</v>
      </c>
      <c r="D27" s="27">
        <v>899</v>
      </c>
      <c r="E27" s="82"/>
    </row>
    <row r="28" spans="1:5" ht="23.1" customHeight="1">
      <c r="A28" s="26">
        <v>16</v>
      </c>
      <c r="B28" s="49" t="s">
        <v>143</v>
      </c>
      <c r="C28" s="26">
        <v>1</v>
      </c>
      <c r="D28" s="27">
        <v>254</v>
      </c>
      <c r="E28" s="82"/>
    </row>
    <row r="29" spans="1:5" ht="23.1" customHeight="1">
      <c r="A29" s="26">
        <v>17</v>
      </c>
      <c r="B29" s="49" t="s">
        <v>105</v>
      </c>
      <c r="C29" s="26">
        <v>1</v>
      </c>
      <c r="D29" s="27">
        <v>41</v>
      </c>
      <c r="E29" s="82"/>
    </row>
    <row r="30" spans="1:5" ht="23.1" customHeight="1">
      <c r="A30" s="26">
        <v>18</v>
      </c>
      <c r="B30" s="49" t="s">
        <v>106</v>
      </c>
      <c r="C30" s="26">
        <v>1</v>
      </c>
      <c r="D30" s="27">
        <v>143</v>
      </c>
      <c r="E30" s="82"/>
    </row>
    <row r="31" spans="1:5" ht="23.1" customHeight="1">
      <c r="A31" s="26">
        <v>19</v>
      </c>
      <c r="B31" s="49" t="s">
        <v>107</v>
      </c>
      <c r="C31" s="26">
        <v>1</v>
      </c>
      <c r="D31" s="27">
        <v>16</v>
      </c>
      <c r="E31" s="82"/>
    </row>
    <row r="32" spans="1:5" ht="23.1" customHeight="1">
      <c r="A32" s="26">
        <v>20</v>
      </c>
      <c r="B32" s="49" t="s">
        <v>108</v>
      </c>
      <c r="C32" s="26">
        <v>1</v>
      </c>
      <c r="D32" s="27">
        <v>9</v>
      </c>
      <c r="E32" s="82"/>
    </row>
    <row r="33" spans="1:6" s="37" customFormat="1" ht="9.9" customHeight="1">
      <c r="A33" s="26"/>
      <c r="B33" s="49"/>
      <c r="C33" s="35"/>
      <c r="D33" s="36"/>
      <c r="E33" s="82"/>
    </row>
    <row r="34" spans="1:6" s="56" customFormat="1" ht="23.1" customHeight="1" thickBot="1">
      <c r="A34" s="70"/>
      <c r="B34" s="54" t="s">
        <v>139</v>
      </c>
      <c r="C34" s="71" t="s">
        <v>0</v>
      </c>
      <c r="D34" s="75">
        <f>SUM(D13:D32)</f>
        <v>7817</v>
      </c>
      <c r="E34" s="100">
        <f>SUM(E13:E32)</f>
        <v>3971.2</v>
      </c>
    </row>
    <row r="35" spans="1:6" s="56" customFormat="1" ht="9.75" customHeight="1" thickTop="1">
      <c r="A35" s="73"/>
      <c r="B35" s="54"/>
      <c r="C35" s="71"/>
      <c r="D35" s="74"/>
      <c r="E35" s="101"/>
    </row>
    <row r="36" spans="1:6" s="56" customFormat="1" ht="23.1" customHeight="1">
      <c r="A36" s="69"/>
      <c r="B36" s="39" t="s">
        <v>61</v>
      </c>
      <c r="C36" s="39"/>
      <c r="D36" s="32"/>
      <c r="E36" s="102"/>
      <c r="F36" s="68"/>
    </row>
    <row r="37" spans="1:6" s="56" customFormat="1" ht="9.9" customHeight="1">
      <c r="A37" s="69"/>
      <c r="B37" s="39" t="s">
        <v>59</v>
      </c>
      <c r="C37" s="39"/>
      <c r="D37" s="32"/>
      <c r="E37" s="102"/>
      <c r="F37" s="68"/>
    </row>
    <row r="38" spans="1:6" ht="14.4">
      <c r="A38"/>
      <c r="B38" s="39" t="s">
        <v>60</v>
      </c>
      <c r="C38" s="39"/>
      <c r="D38" s="32"/>
      <c r="E38" s="102"/>
      <c r="F38" s="68"/>
    </row>
    <row r="39" spans="1:6" ht="14.4">
      <c r="A39" s="69"/>
      <c r="B39" s="39"/>
      <c r="C39"/>
      <c r="D39"/>
      <c r="E39" s="82"/>
      <c r="F39"/>
    </row>
    <row r="40" spans="1:6">
      <c r="B40" s="39"/>
      <c r="C40" s="39"/>
      <c r="D40" s="32"/>
      <c r="E40" s="102"/>
      <c r="F40" s="27"/>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9"/>
  <sheetViews>
    <sheetView topLeftCell="A31" zoomScaleNormal="100" workbookViewId="0">
      <selection activeCell="D35" sqref="D35"/>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47" customWidth="1"/>
    <col min="6" max="16384" width="14.6640625" style="9"/>
  </cols>
  <sheetData>
    <row r="1" spans="1:5">
      <c r="C1" s="10"/>
      <c r="D1" s="28"/>
    </row>
    <row r="2" spans="1:5">
      <c r="C2" s="10"/>
      <c r="D2" s="28"/>
    </row>
    <row r="3" spans="1:5">
      <c r="C3" s="10"/>
      <c r="D3" s="28"/>
    </row>
    <row r="4" spans="1:5" s="2" customFormat="1" ht="13.5" customHeight="1">
      <c r="A4" s="50" t="s">
        <v>4</v>
      </c>
      <c r="B4" s="1"/>
      <c r="D4" s="29"/>
      <c r="E4" s="47"/>
    </row>
    <row r="5" spans="1:5" s="2" customFormat="1" ht="10.5" customHeight="1">
      <c r="A5" s="50" t="s">
        <v>15</v>
      </c>
      <c r="B5" s="1"/>
      <c r="D5" s="29"/>
      <c r="E5" s="47"/>
    </row>
    <row r="6" spans="1:5" s="2" customFormat="1" ht="13.5" customHeight="1">
      <c r="A6" s="51" t="s">
        <v>5</v>
      </c>
      <c r="B6" s="1"/>
      <c r="D6" s="29"/>
      <c r="E6" s="47"/>
    </row>
    <row r="7" spans="1:5" s="2" customFormat="1" ht="15" customHeight="1">
      <c r="A7" s="1"/>
      <c r="B7" s="1"/>
      <c r="D7" s="29"/>
      <c r="E7" s="47"/>
    </row>
    <row r="8" spans="1:5" s="25" customFormat="1" ht="23.1" customHeight="1">
      <c r="A8" s="63" t="s">
        <v>91</v>
      </c>
      <c r="D8" s="30"/>
      <c r="E8" s="46"/>
    </row>
    <row r="10" spans="1:5" ht="23.1" customHeight="1">
      <c r="A10" s="53"/>
      <c r="B10" s="53"/>
      <c r="C10" s="53"/>
      <c r="D10" s="80" t="s">
        <v>41</v>
      </c>
      <c r="E10" s="80"/>
    </row>
    <row r="11" spans="1:5" ht="23.1" customHeight="1">
      <c r="A11" s="59" t="s">
        <v>32</v>
      </c>
      <c r="B11" s="59" t="s">
        <v>40</v>
      </c>
      <c r="C11" s="60" t="s">
        <v>39</v>
      </c>
      <c r="D11" s="60" t="s">
        <v>42</v>
      </c>
      <c r="E11" s="61" t="s">
        <v>43</v>
      </c>
    </row>
    <row r="12" spans="1:5" ht="15" customHeight="1"/>
    <row r="13" spans="1:5" ht="23.1" customHeight="1">
      <c r="A13" s="26">
        <v>21</v>
      </c>
      <c r="B13" s="49" t="s">
        <v>109</v>
      </c>
      <c r="C13" s="26">
        <v>1</v>
      </c>
      <c r="D13" s="27">
        <v>154</v>
      </c>
      <c r="E13"/>
    </row>
    <row r="14" spans="1:5" ht="23.1" customHeight="1">
      <c r="A14" s="26">
        <v>22</v>
      </c>
      <c r="B14" s="67" t="s">
        <v>148</v>
      </c>
      <c r="C14" s="26">
        <v>2</v>
      </c>
      <c r="D14" s="27">
        <f>(32*2)</f>
        <v>64</v>
      </c>
      <c r="E14"/>
    </row>
    <row r="15" spans="1:5" ht="23.1" customHeight="1">
      <c r="A15" s="26">
        <v>23</v>
      </c>
      <c r="B15" s="49" t="s">
        <v>110</v>
      </c>
      <c r="C15" s="26">
        <v>2</v>
      </c>
      <c r="D15" s="27">
        <f>(266*2)</f>
        <v>532</v>
      </c>
      <c r="E15"/>
    </row>
    <row r="16" spans="1:5" ht="23.1" customHeight="1">
      <c r="A16" s="26">
        <v>24</v>
      </c>
      <c r="B16" s="49" t="s">
        <v>111</v>
      </c>
      <c r="C16" s="26">
        <v>1</v>
      </c>
      <c r="D16" s="27">
        <v>449</v>
      </c>
      <c r="E16"/>
    </row>
    <row r="17" spans="1:5" ht="23.1" customHeight="1">
      <c r="A17" s="26">
        <v>25</v>
      </c>
      <c r="B17" s="49" t="s">
        <v>112</v>
      </c>
      <c r="C17" s="26">
        <v>1</v>
      </c>
      <c r="D17" s="27">
        <v>139</v>
      </c>
      <c r="E17"/>
    </row>
    <row r="18" spans="1:5" ht="23.1" customHeight="1">
      <c r="A18" s="26">
        <v>26</v>
      </c>
      <c r="B18" s="49" t="s">
        <v>113</v>
      </c>
      <c r="C18" s="26">
        <v>1</v>
      </c>
      <c r="D18" s="27">
        <v>33</v>
      </c>
      <c r="E18"/>
    </row>
    <row r="19" spans="1:5" ht="23.1" customHeight="1">
      <c r="A19" s="26">
        <v>27</v>
      </c>
      <c r="B19" s="49" t="s">
        <v>114</v>
      </c>
      <c r="C19" s="26">
        <v>1</v>
      </c>
      <c r="D19" s="27">
        <v>1189</v>
      </c>
      <c r="E19"/>
    </row>
    <row r="20" spans="1:5" ht="23.1" customHeight="1">
      <c r="A20" s="26">
        <v>28</v>
      </c>
      <c r="B20" s="49" t="s">
        <v>115</v>
      </c>
      <c r="C20" s="26">
        <v>1</v>
      </c>
      <c r="D20" s="27">
        <v>55</v>
      </c>
      <c r="E20"/>
    </row>
    <row r="21" spans="1:5" ht="23.1" customHeight="1">
      <c r="A21" s="26">
        <v>29</v>
      </c>
      <c r="B21" s="49" t="s">
        <v>116</v>
      </c>
      <c r="C21" s="26">
        <v>1</v>
      </c>
      <c r="D21" s="27">
        <v>83</v>
      </c>
      <c r="E21"/>
    </row>
    <row r="22" spans="1:5" ht="23.1" customHeight="1">
      <c r="A22" s="26">
        <v>30</v>
      </c>
      <c r="B22" s="49" t="s">
        <v>117</v>
      </c>
      <c r="C22" s="26">
        <v>1</v>
      </c>
      <c r="D22" s="27">
        <v>41</v>
      </c>
      <c r="E22"/>
    </row>
    <row r="23" spans="1:5" ht="23.1" customHeight="1">
      <c r="A23" s="26">
        <v>31</v>
      </c>
      <c r="B23" s="49" t="s">
        <v>118</v>
      </c>
      <c r="C23" s="26">
        <v>1</v>
      </c>
      <c r="D23" s="27">
        <v>132</v>
      </c>
      <c r="E23"/>
    </row>
    <row r="24" spans="1:5" ht="23.1" customHeight="1">
      <c r="A24" s="26">
        <v>32</v>
      </c>
      <c r="B24" s="49" t="s">
        <v>119</v>
      </c>
      <c r="C24" s="26">
        <v>6</v>
      </c>
      <c r="D24" s="27">
        <v>23</v>
      </c>
      <c r="E24"/>
    </row>
    <row r="25" spans="1:5" ht="23.1" customHeight="1">
      <c r="A25" s="26">
        <v>33</v>
      </c>
      <c r="B25" s="49" t="s">
        <v>151</v>
      </c>
      <c r="C25" s="26">
        <v>1</v>
      </c>
      <c r="D25" s="27">
        <v>171</v>
      </c>
      <c r="E25"/>
    </row>
    <row r="26" spans="1:5" ht="22.5" customHeight="1">
      <c r="A26" s="26">
        <v>34</v>
      </c>
      <c r="B26" s="49" t="s">
        <v>120</v>
      </c>
      <c r="C26" s="26">
        <v>1</v>
      </c>
      <c r="D26" s="27">
        <v>299</v>
      </c>
      <c r="E26"/>
    </row>
    <row r="27" spans="1:5" ht="22.5" customHeight="1">
      <c r="A27" s="26">
        <v>35</v>
      </c>
      <c r="B27" s="49" t="s">
        <v>121</v>
      </c>
      <c r="C27" s="26">
        <v>1</v>
      </c>
      <c r="D27" s="27">
        <v>82</v>
      </c>
      <c r="E27"/>
    </row>
    <row r="28" spans="1:5" ht="23.1" customHeight="1">
      <c r="A28" s="26">
        <v>36</v>
      </c>
      <c r="B28" s="49" t="s">
        <v>144</v>
      </c>
      <c r="C28" s="26">
        <v>1</v>
      </c>
      <c r="D28" s="27">
        <v>40</v>
      </c>
      <c r="E28"/>
    </row>
    <row r="29" spans="1:5" ht="23.1" customHeight="1">
      <c r="A29" s="26">
        <v>37</v>
      </c>
      <c r="B29" s="49" t="s">
        <v>145</v>
      </c>
      <c r="C29" s="26">
        <v>1</v>
      </c>
      <c r="D29" s="27">
        <v>57</v>
      </c>
      <c r="E29"/>
    </row>
    <row r="30" spans="1:5" ht="23.1" customHeight="1">
      <c r="A30" s="26">
        <v>38</v>
      </c>
      <c r="B30" s="49" t="s">
        <v>146</v>
      </c>
      <c r="C30" s="26">
        <v>1</v>
      </c>
      <c r="D30" s="27">
        <v>27</v>
      </c>
      <c r="E30"/>
    </row>
    <row r="31" spans="1:5" ht="23.1" customHeight="1">
      <c r="A31" s="26">
        <v>39</v>
      </c>
      <c r="B31" s="49" t="s">
        <v>152</v>
      </c>
      <c r="C31" s="26">
        <v>1</v>
      </c>
      <c r="D31" s="27">
        <v>40</v>
      </c>
      <c r="E31"/>
    </row>
    <row r="32" spans="1:5" ht="23.1" customHeight="1">
      <c r="A32" s="26">
        <v>40</v>
      </c>
      <c r="B32" s="49" t="s">
        <v>150</v>
      </c>
      <c r="C32" s="26">
        <v>1</v>
      </c>
      <c r="D32" s="27">
        <v>18</v>
      </c>
      <c r="E32"/>
    </row>
    <row r="33" spans="1:6" s="37" customFormat="1" ht="9.9" customHeight="1">
      <c r="A33" s="26"/>
      <c r="B33" s="49"/>
      <c r="C33" s="35"/>
      <c r="D33" s="36"/>
      <c r="E33"/>
    </row>
    <row r="34" spans="1:6" s="56" customFormat="1" ht="23.1" customHeight="1" thickBot="1">
      <c r="A34" s="70"/>
      <c r="B34" s="54" t="s">
        <v>139</v>
      </c>
      <c r="C34" s="71" t="s">
        <v>0</v>
      </c>
      <c r="D34" s="75">
        <f>SUM(D13:D32)</f>
        <v>3628</v>
      </c>
      <c r="E34" s="72"/>
    </row>
    <row r="35" spans="1:6" s="56" customFormat="1" ht="9.75" customHeight="1" thickTop="1">
      <c r="A35" s="73"/>
      <c r="B35" s="54"/>
      <c r="C35" s="71"/>
      <c r="D35" s="74"/>
      <c r="E35" s="72"/>
    </row>
    <row r="36" spans="1:6" s="56" customFormat="1" ht="23.1" customHeight="1">
      <c r="A36" s="69"/>
      <c r="B36" s="39" t="s">
        <v>61</v>
      </c>
      <c r="C36" s="39"/>
      <c r="D36" s="32"/>
      <c r="E36" s="9"/>
      <c r="F36" s="68"/>
    </row>
    <row r="37" spans="1:6" s="56" customFormat="1" ht="9.9" customHeight="1">
      <c r="A37" s="69"/>
      <c r="B37" s="39" t="s">
        <v>59</v>
      </c>
      <c r="C37" s="39"/>
      <c r="D37" s="32"/>
      <c r="E37" s="9"/>
      <c r="F37" s="68"/>
    </row>
    <row r="38" spans="1:6" ht="14.4">
      <c r="A38"/>
      <c r="B38" s="39" t="s">
        <v>60</v>
      </c>
      <c r="C38" s="39"/>
      <c r="D38" s="32"/>
      <c r="E38" s="9"/>
      <c r="F38" s="68"/>
    </row>
    <row r="39" spans="1:6" ht="14.4">
      <c r="A39" s="69"/>
      <c r="B39" s="39"/>
      <c r="C39"/>
      <c r="D39"/>
      <c r="E39"/>
      <c r="F39"/>
    </row>
    <row r="40" spans="1:6">
      <c r="B40" s="39"/>
      <c r="C40" s="39"/>
      <c r="D40" s="32"/>
      <c r="E40" s="9"/>
      <c r="F40" s="27"/>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0"/>
  <sheetViews>
    <sheetView topLeftCell="A34" zoomScaleNormal="100" workbookViewId="0">
      <selection activeCell="E28" sqref="E1:E1048576"/>
    </sheetView>
  </sheetViews>
  <sheetFormatPr defaultColWidth="14.6640625" defaultRowHeight="15.6"/>
  <cols>
    <col min="1" max="1" width="5.6640625" style="9" customWidth="1"/>
    <col min="2" max="2" width="50.6640625" style="9" customWidth="1"/>
    <col min="3" max="3" width="6.33203125" style="9" bestFit="1" customWidth="1"/>
    <col min="4" max="4" width="20.6640625" style="27" customWidth="1"/>
    <col min="5" max="5" width="20.6640625" style="103" customWidth="1"/>
    <col min="6" max="16384" width="14.6640625" style="9"/>
  </cols>
  <sheetData>
    <row r="1" spans="1:5">
      <c r="C1" s="10"/>
      <c r="D1" s="28"/>
    </row>
    <row r="2" spans="1:5">
      <c r="C2" s="10"/>
      <c r="D2" s="28"/>
    </row>
    <row r="3" spans="1:5">
      <c r="C3" s="10"/>
      <c r="D3" s="28"/>
    </row>
    <row r="4" spans="1:5" s="2" customFormat="1" ht="13.5" customHeight="1">
      <c r="A4" s="50" t="s">
        <v>4</v>
      </c>
      <c r="B4" s="1"/>
      <c r="D4" s="29"/>
      <c r="E4" s="103"/>
    </row>
    <row r="5" spans="1:5" s="2" customFormat="1" ht="10.5" customHeight="1">
      <c r="A5" s="50" t="s">
        <v>15</v>
      </c>
      <c r="B5" s="1"/>
      <c r="D5" s="29"/>
      <c r="E5" s="103"/>
    </row>
    <row r="6" spans="1:5" s="2" customFormat="1" ht="13.5" customHeight="1">
      <c r="A6" s="51" t="s">
        <v>5</v>
      </c>
      <c r="B6" s="1"/>
      <c r="D6" s="29"/>
      <c r="E6" s="103"/>
    </row>
    <row r="7" spans="1:5" s="2" customFormat="1" ht="15" customHeight="1">
      <c r="A7" s="1"/>
      <c r="B7" s="1"/>
      <c r="D7" s="29"/>
      <c r="E7" s="103"/>
    </row>
    <row r="8" spans="1:5" s="25" customFormat="1" ht="23.1" customHeight="1">
      <c r="A8" s="63" t="s">
        <v>91</v>
      </c>
      <c r="D8" s="30"/>
      <c r="E8" s="107"/>
    </row>
    <row r="10" spans="1:5" ht="23.1" customHeight="1">
      <c r="A10" s="53"/>
      <c r="B10" s="53"/>
      <c r="C10" s="53"/>
      <c r="D10" s="80" t="s">
        <v>41</v>
      </c>
      <c r="E10" s="80"/>
    </row>
    <row r="11" spans="1:5" ht="23.1" customHeight="1">
      <c r="A11" s="59" t="s">
        <v>32</v>
      </c>
      <c r="B11" s="59" t="s">
        <v>40</v>
      </c>
      <c r="C11" s="60" t="s">
        <v>39</v>
      </c>
      <c r="D11" s="60" t="s">
        <v>42</v>
      </c>
      <c r="E11" s="108" t="s">
        <v>43</v>
      </c>
    </row>
    <row r="12" spans="1:5" ht="15" customHeight="1">
      <c r="B12" s="76" t="s">
        <v>153</v>
      </c>
      <c r="E12" s="103">
        <v>3971.2</v>
      </c>
    </row>
    <row r="13" spans="1:5" ht="23.1" customHeight="1">
      <c r="A13" s="26">
        <v>41</v>
      </c>
      <c r="B13" s="49" t="s">
        <v>122</v>
      </c>
      <c r="C13" s="26">
        <v>1</v>
      </c>
      <c r="D13" s="27">
        <v>49</v>
      </c>
      <c r="E13" s="101"/>
    </row>
    <row r="14" spans="1:5" ht="23.1" customHeight="1">
      <c r="A14" s="26">
        <v>42</v>
      </c>
      <c r="B14" s="49" t="s">
        <v>123</v>
      </c>
      <c r="C14" s="26">
        <v>1</v>
      </c>
      <c r="D14" s="27">
        <v>3491</v>
      </c>
      <c r="E14" s="99">
        <v>2792.8</v>
      </c>
    </row>
    <row r="15" spans="1:5" ht="23.1" customHeight="1">
      <c r="A15" s="26">
        <v>43</v>
      </c>
      <c r="B15" s="49" t="s">
        <v>124</v>
      </c>
      <c r="C15" s="26">
        <v>1</v>
      </c>
      <c r="D15" s="27">
        <v>128</v>
      </c>
      <c r="E15" s="99"/>
    </row>
    <row r="16" spans="1:5" ht="23.1" customHeight="1">
      <c r="A16" s="26">
        <v>44</v>
      </c>
      <c r="B16" s="49" t="s">
        <v>149</v>
      </c>
      <c r="C16" s="26">
        <v>3</v>
      </c>
      <c r="D16" s="27">
        <f>(31*2)</f>
        <v>62</v>
      </c>
      <c r="E16" s="99">
        <v>73.2</v>
      </c>
    </row>
    <row r="17" spans="1:5" ht="23.1" customHeight="1">
      <c r="A17" s="26">
        <v>45</v>
      </c>
      <c r="B17" s="49" t="s">
        <v>147</v>
      </c>
      <c r="C17" s="26">
        <v>1</v>
      </c>
      <c r="D17" s="27">
        <v>382</v>
      </c>
      <c r="E17" s="101"/>
    </row>
    <row r="18" spans="1:5" ht="23.1" customHeight="1">
      <c r="A18" s="26">
        <v>46</v>
      </c>
      <c r="B18" s="49" t="s">
        <v>125</v>
      </c>
      <c r="C18" s="26">
        <v>1</v>
      </c>
      <c r="D18" s="27">
        <v>56</v>
      </c>
      <c r="E18" s="101"/>
    </row>
    <row r="19" spans="1:5" ht="23.1" customHeight="1">
      <c r="A19" s="26">
        <v>47</v>
      </c>
      <c r="B19" s="49" t="s">
        <v>126</v>
      </c>
      <c r="C19" s="26">
        <v>1</v>
      </c>
      <c r="D19" s="27">
        <v>228</v>
      </c>
      <c r="E19" s="101"/>
    </row>
    <row r="20" spans="1:5" ht="23.1" customHeight="1">
      <c r="A20" s="26">
        <v>48</v>
      </c>
      <c r="B20" s="49" t="s">
        <v>127</v>
      </c>
      <c r="C20" s="26">
        <v>1</v>
      </c>
      <c r="D20" s="27">
        <v>64</v>
      </c>
      <c r="E20" s="101"/>
    </row>
    <row r="21" spans="1:5" ht="23.1" customHeight="1">
      <c r="A21" s="26">
        <v>49</v>
      </c>
      <c r="B21" s="49" t="s">
        <v>128</v>
      </c>
      <c r="C21" s="26">
        <v>1</v>
      </c>
      <c r="D21" s="27">
        <v>15</v>
      </c>
      <c r="E21" s="101"/>
    </row>
    <row r="22" spans="1:5" ht="23.1" customHeight="1">
      <c r="A22" s="26">
        <v>50</v>
      </c>
      <c r="B22" s="49" t="s">
        <v>129</v>
      </c>
      <c r="C22" s="26">
        <v>1</v>
      </c>
      <c r="D22" s="27">
        <v>1478</v>
      </c>
      <c r="E22" s="101"/>
    </row>
    <row r="23" spans="1:5" ht="23.1" customHeight="1">
      <c r="A23" s="26">
        <v>51</v>
      </c>
      <c r="B23" s="49" t="s">
        <v>130</v>
      </c>
      <c r="C23" s="26">
        <v>1</v>
      </c>
      <c r="D23" s="27">
        <v>43</v>
      </c>
      <c r="E23" s="101"/>
    </row>
    <row r="24" spans="1:5" ht="23.1" customHeight="1">
      <c r="A24" s="26">
        <v>52</v>
      </c>
      <c r="B24" s="49" t="s">
        <v>131</v>
      </c>
      <c r="C24" s="26">
        <v>1</v>
      </c>
      <c r="D24" s="27">
        <v>654</v>
      </c>
      <c r="E24" s="101"/>
    </row>
    <row r="25" spans="1:5" ht="23.1" customHeight="1">
      <c r="A25" s="26">
        <v>53</v>
      </c>
      <c r="B25" s="49" t="s">
        <v>132</v>
      </c>
      <c r="C25" s="26">
        <v>1</v>
      </c>
      <c r="D25" s="27">
        <v>21</v>
      </c>
      <c r="E25" s="101"/>
    </row>
    <row r="26" spans="1:5" ht="22.5" customHeight="1">
      <c r="A26" s="26">
        <v>54</v>
      </c>
      <c r="B26" s="49" t="s">
        <v>133</v>
      </c>
      <c r="C26" s="26">
        <v>1</v>
      </c>
      <c r="D26" s="27">
        <v>683</v>
      </c>
      <c r="E26" s="101"/>
    </row>
    <row r="27" spans="1:5" ht="22.5" customHeight="1">
      <c r="A27" s="26">
        <v>55</v>
      </c>
      <c r="B27" s="49" t="s">
        <v>134</v>
      </c>
      <c r="C27" s="26">
        <v>6</v>
      </c>
      <c r="D27" s="27">
        <v>297</v>
      </c>
      <c r="E27" s="101"/>
    </row>
    <row r="28" spans="1:5" ht="23.1" customHeight="1">
      <c r="A28" s="26">
        <v>56</v>
      </c>
      <c r="B28" s="49" t="s">
        <v>141</v>
      </c>
      <c r="C28" s="26">
        <v>1</v>
      </c>
      <c r="D28" s="27">
        <v>36</v>
      </c>
      <c r="E28" s="101"/>
    </row>
    <row r="29" spans="1:5" ht="23.1" customHeight="1">
      <c r="A29" s="26">
        <v>57</v>
      </c>
      <c r="B29" s="49" t="s">
        <v>141</v>
      </c>
      <c r="C29" s="26">
        <v>1</v>
      </c>
      <c r="D29" s="27">
        <v>19</v>
      </c>
      <c r="E29" s="101"/>
    </row>
    <row r="30" spans="1:5" ht="23.1" customHeight="1">
      <c r="A30" s="26">
        <v>58</v>
      </c>
      <c r="B30" s="49" t="s">
        <v>135</v>
      </c>
      <c r="C30" s="26">
        <v>1</v>
      </c>
      <c r="D30" s="27">
        <v>19</v>
      </c>
      <c r="E30" s="101"/>
    </row>
    <row r="31" spans="1:5" ht="23.1" customHeight="1">
      <c r="A31" s="26">
        <v>59</v>
      </c>
      <c r="B31" s="49" t="s">
        <v>136</v>
      </c>
      <c r="C31" s="26">
        <v>1</v>
      </c>
      <c r="D31" s="27">
        <v>25</v>
      </c>
      <c r="E31" s="101"/>
    </row>
    <row r="32" spans="1:5" ht="23.1" customHeight="1">
      <c r="A32" s="26">
        <v>60</v>
      </c>
      <c r="B32" s="49" t="s">
        <v>137</v>
      </c>
      <c r="C32" s="26" t="s">
        <v>86</v>
      </c>
      <c r="D32" s="27">
        <v>100</v>
      </c>
      <c r="E32" s="109">
        <v>100</v>
      </c>
    </row>
    <row r="33" spans="1:6" ht="23.1" customHeight="1">
      <c r="A33" s="26">
        <v>61</v>
      </c>
      <c r="B33" s="49" t="s">
        <v>138</v>
      </c>
      <c r="C33" s="26"/>
      <c r="D33" s="27">
        <v>400</v>
      </c>
      <c r="E33" s="101"/>
    </row>
    <row r="34" spans="1:6" s="37" customFormat="1" ht="9.9" customHeight="1">
      <c r="A34" s="26"/>
      <c r="B34" s="49"/>
      <c r="C34" s="35"/>
      <c r="D34" s="36"/>
      <c r="E34" s="101"/>
    </row>
    <row r="35" spans="1:6" s="56" customFormat="1" ht="23.1" customHeight="1">
      <c r="A35" s="70"/>
      <c r="B35" s="54" t="s">
        <v>44</v>
      </c>
      <c r="C35" s="71" t="s">
        <v>0</v>
      </c>
      <c r="D35" s="55">
        <f>SUM(MAT!D34,'MAT 2'!D34,'MAT 3'!D13:D33)</f>
        <v>19695</v>
      </c>
      <c r="E35" s="104">
        <f>SUM(MAT!E34,'MAT 2'!E34,'MAT 3'!E13:E33)</f>
        <v>6937.2</v>
      </c>
    </row>
    <row r="36" spans="1:6" s="56" customFormat="1" ht="23.1" customHeight="1">
      <c r="A36" s="73"/>
      <c r="B36" s="54" t="s">
        <v>38</v>
      </c>
      <c r="C36" s="71" t="s">
        <v>0</v>
      </c>
      <c r="D36" s="57">
        <f>'LAB (2)'!D19</f>
        <v>13252</v>
      </c>
      <c r="E36" s="105">
        <f>'LAB (2)'!E19</f>
        <v>3052</v>
      </c>
    </row>
    <row r="37" spans="1:6" s="56" customFormat="1" ht="23.1" customHeight="1" thickBot="1">
      <c r="A37" s="73"/>
      <c r="B37" s="54" t="s">
        <v>45</v>
      </c>
      <c r="C37" s="71" t="s">
        <v>0</v>
      </c>
      <c r="D37" s="58">
        <f>SUM(D35:D36)</f>
        <v>32947</v>
      </c>
      <c r="E37" s="106">
        <f>SUM(E35:E36)</f>
        <v>9989.2000000000007</v>
      </c>
    </row>
    <row r="38" spans="1:6" s="56" customFormat="1" ht="9.9" customHeight="1" thickTop="1">
      <c r="A38" s="73"/>
      <c r="B38" s="54"/>
      <c r="C38" s="71"/>
      <c r="D38" s="57"/>
      <c r="E38" s="101"/>
    </row>
    <row r="39" spans="1:6">
      <c r="A39" s="69"/>
      <c r="B39" s="39" t="s">
        <v>61</v>
      </c>
      <c r="C39" s="39"/>
      <c r="D39" s="32"/>
      <c r="E39" s="110"/>
      <c r="F39" s="27"/>
    </row>
    <row r="40" spans="1:6">
      <c r="A40" s="69"/>
      <c r="B40" s="39" t="s">
        <v>59</v>
      </c>
      <c r="C40" s="39"/>
      <c r="D40" s="32"/>
      <c r="E40" s="110"/>
      <c r="F40" s="27"/>
    </row>
    <row r="41" spans="1:6">
      <c r="B41" s="39" t="s">
        <v>60</v>
      </c>
      <c r="C41" s="39"/>
      <c r="D41" s="32"/>
      <c r="E41" s="110"/>
      <c r="F41" s="27"/>
    </row>
    <row r="42" spans="1:6">
      <c r="B42" s="32" t="s">
        <v>154</v>
      </c>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row r="80" spans="2:2">
      <c r="B80"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
  <sheetViews>
    <sheetView showWhiteSpace="0" view="pageLayout" topLeftCell="A7" zoomScaleNormal="100" workbookViewId="0">
      <selection activeCell="D19" sqref="D19:F20"/>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0" t="s">
        <v>4</v>
      </c>
      <c r="B4" s="1"/>
      <c r="C4" s="1"/>
      <c r="F4" s="12"/>
    </row>
    <row r="5" spans="1:6" s="2" customFormat="1" ht="12" customHeight="1">
      <c r="A5" s="50" t="s">
        <v>15</v>
      </c>
      <c r="B5" s="1"/>
      <c r="C5" s="1"/>
    </row>
    <row r="6" spans="1:6" s="2" customFormat="1" ht="13.5" customHeight="1">
      <c r="A6" s="51"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1" t="s">
        <v>51</v>
      </c>
      <c r="B19" s="40"/>
      <c r="C19" s="43" t="s">
        <v>0</v>
      </c>
      <c r="D19" s="81" t="s">
        <v>58</v>
      </c>
      <c r="E19" s="81"/>
      <c r="F19" s="81"/>
    </row>
    <row r="20" spans="1:6" s="2" customFormat="1" ht="85.5" customHeight="1">
      <c r="A20" s="13"/>
      <c r="B20" s="15"/>
      <c r="C20" s="13"/>
      <c r="D20" s="81"/>
      <c r="E20" s="81"/>
      <c r="F20" s="81"/>
    </row>
    <row r="21" spans="1:6" s="2" customFormat="1" ht="15.75" customHeight="1">
      <c r="A21" s="13"/>
      <c r="B21" s="15"/>
      <c r="C21" s="6"/>
    </row>
    <row r="22" spans="1:6" s="17" customFormat="1" ht="18.75" customHeight="1">
      <c r="A22" s="1"/>
      <c r="B22" s="16"/>
      <c r="C22" s="16"/>
      <c r="D22" s="2"/>
    </row>
    <row r="23" spans="1:6" s="17" customFormat="1" ht="15.6" customHeight="1">
      <c r="A23" s="42" t="s">
        <v>52</v>
      </c>
      <c r="B23" s="19"/>
      <c r="C23" s="16"/>
      <c r="D23" s="2"/>
    </row>
    <row r="24" spans="1:6" s="2" customFormat="1" ht="14.1" customHeight="1">
      <c r="A24" s="42"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vt:lpstr>
      <vt:lpstr>LAB</vt:lpstr>
      <vt:lpstr>LAB (2)</vt:lpstr>
      <vt:lpstr>MAT</vt:lpstr>
      <vt:lpstr>MAT 2</vt:lpstr>
      <vt:lpstr>MAT 3</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2022-09-16T09:30:29Z</cp:lastPrinted>
  <dcterms:created xsi:type="dcterms:W3CDTF">2020-09-09T09:05:40Z</dcterms:created>
  <dcterms:modified xsi:type="dcterms:W3CDTF">2022-12-26T09:51:33Z</dcterms:modified>
</cp:coreProperties>
</file>