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1A230B9F-8AA2-4936-A7A6-19950EF6F159}" xr6:coauthVersionLast="47" xr6:coauthVersionMax="47" xr10:uidLastSave="{00000000-0000-0000-0000-000000000000}"/>
  <bookViews>
    <workbookView xWindow="2304" yWindow="2304" windowWidth="17244" windowHeight="9024" xr2:uid="{00000000-000D-0000-FFFF-FFFF00000000}"/>
  </bookViews>
  <sheets>
    <sheet name="COVER" sheetId="2" r:id="rId1"/>
    <sheet name="LAB" sheetId="5" r:id="rId2"/>
    <sheet name="LAB 2" sheetId="11" r:id="rId3"/>
    <sheet name="MAT" sheetId="9" r:id="rId4"/>
    <sheet name="MAT 2" sheetId="12" r:id="rId5"/>
    <sheet name="MAT 3" sheetId="10" r:id="rId6"/>
    <sheet name="SURVEYOR'S PARTICULARS" sheetId="7" r:id="rId7"/>
  </sheets>
  <definedNames>
    <definedName name="_xlnm.Print_Area" localSheetId="6">'SURVEYOR''S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2" i="10" l="1"/>
  <c r="E34" i="12"/>
  <c r="E34" i="9"/>
  <c r="E28" i="5"/>
  <c r="E26" i="11" s="1"/>
  <c r="E23" i="10" s="1"/>
  <c r="E24" i="10" l="1"/>
  <c r="D23" i="12"/>
  <c r="D22" i="12"/>
  <c r="D34" i="9"/>
  <c r="D22" i="10" s="1"/>
  <c r="D23" i="9"/>
  <c r="D20" i="9"/>
  <c r="D13" i="9"/>
  <c r="D34" i="12"/>
  <c r="D28" i="5"/>
  <c r="D26" i="11" s="1"/>
  <c r="D23" i="10" s="1"/>
  <c r="D24" i="10" l="1"/>
</calcChain>
</file>

<file path=xl/sharedStrings.xml><?xml version="1.0" encoding="utf-8"?>
<sst xmlns="http://schemas.openxmlformats.org/spreadsheetml/2006/main" count="257" uniqueCount="153">
  <si>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</si>
  <si>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</si>
  <si>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</si>
  <si>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</si>
  <si>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</si>
  <si>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</si>
  <si>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</si>
  <si>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</si>
  <si>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</si>
  <si>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</si>
  <si>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</si>
  <si>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</si>
  <si>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</si>
  <si>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</si>
  <si>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</si>
  <si>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</si>
  <si>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</si>
  <si>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</si>
  <si>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</si>
  <si>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</si>
  <si>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</si>
  <si>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</si>
  <si>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</si>
  <si>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</si>
  <si>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</si>
  <si>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</si>
  <si>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</si>
  <si>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</si>
  <si>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</si>
  <si>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</si>
  <si>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</si>
  <si>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</si>
  <si>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</si>
  <si>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</si>
  <si>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</si>
  <si>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</si>
  <si>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</si>
  <si>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</si>
  <si>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</si>
  <si>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</si>
  <si>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</si>
  <si>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</si>
  <si>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</si>
  <si>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</si>
  <si>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</si>
  <si>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</si>
  <si>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</si>
  <si>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</si>
  <si>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</si>
  <si>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</si>
  <si>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</si>
  <si>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</si>
  <si>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</si>
  <si>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</si>
  <si>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</si>
  <si>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</si>
  <si>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</si>
  <si>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</si>
  <si>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</si>
  <si>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THIRD PARTY CLAIM</t>
  </si>
  <si>
    <t>SUNDRIES</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</si>
  <si>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</si>
  <si>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</si>
  <si>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</si>
  <si>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</si>
  <si>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</si>
  <si>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AIG ASIA PACIFIC INSURANCE PTE LTD</t>
  </si>
  <si>
    <t>78 SHENTON WAY</t>
  </si>
  <si>
    <t>#07-16 AIG BUILDING</t>
  </si>
  <si>
    <t>SINGAPORE 079120</t>
  </si>
  <si>
    <t>Attn: Motor Claims Dept</t>
  </si>
  <si>
    <t>Tel: 6880 4602 - Fax: 6880 4838</t>
  </si>
  <si>
    <t>REAR BUMPER</t>
  </si>
  <si>
    <t>REAR BUMPER FIXING PARTS</t>
  </si>
  <si>
    <t>REAR BUMPER GUIDE SECTION - LH / RH</t>
  </si>
  <si>
    <t>REAR PARKING AID SENSOR - INNER / OUTER</t>
  </si>
  <si>
    <t>REAR PARKING AID SENSOR SEAL RING</t>
  </si>
  <si>
    <t>REAR PACKING ADHESIVE</t>
  </si>
  <si>
    <t>AUDI EMBLEM</t>
  </si>
  <si>
    <t>BOOT LID CONTROL UNIT</t>
  </si>
  <si>
    <t>REAR NO PLATE</t>
  </si>
  <si>
    <t>PA/TP/00340/2022/JT</t>
  </si>
  <si>
    <r>
      <t xml:space="preserve">VEHICLE </t>
    </r>
    <r>
      <rPr>
        <b/>
        <u/>
        <sz val="10"/>
        <rFont val="Audi Type"/>
        <family val="2"/>
      </rPr>
      <t>NOT IN</t>
    </r>
    <r>
      <rPr>
        <b/>
        <sz val="10"/>
        <rFont val="Audi Type"/>
        <family val="2"/>
      </rPr>
      <t xml:space="preserve"> WORKSHOP. KINDLY ARRANGE SURVEY 29/4/222</t>
    </r>
  </si>
  <si>
    <t>YOUR INSURED VEH NO : SND 5791 E</t>
  </si>
  <si>
    <t>MR NG CHIA LIANG, BENJAMIN</t>
  </si>
  <si>
    <t>29 MARINE CRESCENT</t>
  </si>
  <si>
    <t>#09-25</t>
  </si>
  <si>
    <t>SINGAPORE 440029</t>
  </si>
  <si>
    <t>HP +65 97894277</t>
  </si>
  <si>
    <t>SP200142001</t>
  </si>
  <si>
    <t>AUDI Q7 3.0 TFSI QU</t>
  </si>
  <si>
    <t>CRE050645</t>
  </si>
  <si>
    <t>WAUZZZ4M5GD011381</t>
  </si>
  <si>
    <t>CAR PARK AT MARINE CRESCENT</t>
  </si>
  <si>
    <t>ESTIMATED LABOUR CHARGES FOR ACCIDENT VEHICLE SMF 7703 Z</t>
  </si>
  <si>
    <t>TO REMOVE AND TRANSFER REAR PARKING AID AND REAR LID KICK SENSOR.</t>
  </si>
  <si>
    <t>TO REMOVE AND TRANSFER REAR LID 'S CONVENIENCE LOCK SYSTEM, WIRE HARNESS FOR TAIL LIGHTS AND REAR LID WIPER ASSY.</t>
  </si>
  <si>
    <t>TO RENEW REAR WINDSCREEN TO FACILITATE RENEWAL OF REAR LID.</t>
  </si>
  <si>
    <t>TO CARRY OUT WATER SEEPAGE FOR REAR WINDSCREEN.</t>
  </si>
  <si>
    <t>TO INSTALL SOLAR FILM FOR REAR WINDSCREEN.</t>
  </si>
  <si>
    <t>TO DISLODGE AND REINSTALL REAR WIRE HARNESS FOR LIGHTS, BATTERY MANAGER, FUSE AND RELAY TRAYS, ELECTRICAL AND AUDIO EQUIPMENT. INSPECT FOR DAMAGE AND RENEW WHERE NECESSARY.</t>
  </si>
  <si>
    <t>TO REMOVE AND REINSTALL REAR SEAT, BACK REST, HAT TRAY, ABCD PILLAR TRIMS, LUGGAGE COMPARTMENT TRIMS. DISLODGE ROOF LINER AND DISENGAGE CURTAIN AIRBAG ETC.</t>
  </si>
  <si>
    <t>TO SETUP AND PLACE THE VEHICLE IN ALUMINIUM BAY.</t>
  </si>
  <si>
    <t>TO DISMANTLE AND RENEW REAR BUMPER AND REAR LID. TO CUT OUT AND WELD REAR END PANELLING. RE-ORGANIZE CRASH MANAGEMENT COMPONENTS. REINSTALL ALL PARTS REMOVED.</t>
  </si>
  <si>
    <t>TO RESPRAY REAR UPPER BUMPER, REAR LOWER BUMPER, REAR LID, REAR END PANELLING, SPARE WHEEL HOUSING AND BOTH REAR WHEEL ARCH TRIMS.</t>
  </si>
  <si>
    <t>TO CARRY OUT ALUMINIUM PRIMER WORKS.</t>
  </si>
  <si>
    <t>TO RENEW RHS REAR EXHAUST SILENCER. TO ALIGN TO POSITION.</t>
  </si>
  <si>
    <t>SMF 7703 Z</t>
  </si>
  <si>
    <t>SUB TOTAL LABOUR CHARGES</t>
  </si>
  <si>
    <t>MATERIAL LIST FOR ACCIDENT VEHICLE REGN NO. SMF 7703 Z</t>
  </si>
  <si>
    <t>REAR BUMPER SPOILER</t>
  </si>
  <si>
    <t>REAR BUMPER SPOILER - LOWER</t>
  </si>
  <si>
    <t>TAILGATE SENSOR LINE</t>
  </si>
  <si>
    <t>REAR BUMPER REINFORCEMENT</t>
  </si>
  <si>
    <t>REAR BUMPER SEAL - LH / RH</t>
  </si>
  <si>
    <t>REAR BUMPER HOLDING STRAP</t>
  </si>
  <si>
    <t>REAR BUMPER GUIDE SECTION - CENTER</t>
  </si>
  <si>
    <t>TBC</t>
  </si>
  <si>
    <t>REAR PARKING AID SENSOR - SIDE</t>
  </si>
  <si>
    <t>REAR BUMPER WIRING SET</t>
  </si>
  <si>
    <t>TAIL LIGHT - RH</t>
  </si>
  <si>
    <t>REAR BUMPER TAIL LIGHT - RH</t>
  </si>
  <si>
    <t>REAR LID</t>
  </si>
  <si>
    <t>REAR LID ATTACHMENT PARTS</t>
  </si>
  <si>
    <t>REAR LID LOCK FLAP COVER</t>
  </si>
  <si>
    <t>REAE LID LOCK STRIKER</t>
  </si>
  <si>
    <t>Q7 EMBLEM</t>
  </si>
  <si>
    <t>TFSI EMBLEM</t>
  </si>
  <si>
    <t>QUATTRO EMBLEM</t>
  </si>
  <si>
    <t>REAR WINDSCREEN</t>
  </si>
  <si>
    <t>PRIMER</t>
  </si>
  <si>
    <t>REAR WHEEL ARCH COVER - LH / RH</t>
  </si>
  <si>
    <t>REAR END PANEL</t>
  </si>
  <si>
    <t>REAR END PANEL REINFORCEMENT</t>
  </si>
  <si>
    <t>REAR LID LOCK STRIKER</t>
  </si>
  <si>
    <t>EXHAUST TAIL PIPE TRIM - RH</t>
  </si>
  <si>
    <t>STATIC MIXER</t>
  </si>
  <si>
    <t>2-PACK EPOXY ADHESIVE</t>
  </si>
  <si>
    <t>ALUMINIUM POWDER</t>
  </si>
  <si>
    <t>HARDENER</t>
  </si>
  <si>
    <t>ALUMINIUM PRIMER</t>
  </si>
  <si>
    <t>CLEANING BLOCK</t>
  </si>
  <si>
    <t>ARYLIC SEALANT</t>
  </si>
  <si>
    <t>CAVITY WAX</t>
  </si>
  <si>
    <t>STONE CHIP</t>
  </si>
  <si>
    <t>ALUMINIUM FILLER POWDER</t>
  </si>
  <si>
    <t>REAR WINDSCREEN SEALANT</t>
  </si>
  <si>
    <t>REAR LID FLAP GASKET</t>
  </si>
  <si>
    <t>REAR WINDSCREEN SPOILER - LH / RH</t>
  </si>
  <si>
    <t>c/f</t>
  </si>
  <si>
    <t xml:space="preserve">                       bl-28/06/22</t>
  </si>
  <si>
    <t>Hi Adrian</t>
  </si>
  <si>
    <t>4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</si>
</sst>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1">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Audi Type"/>
    </font>
    <font>
      <b/>
      <sz val="10"/>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Audi Type"/>
      <family val="2"/>
    </font>
    <font>
      <b/>
      <i/>
      <sz val="11"/>
      <color rgb="FFFF0000"/>
      <name val="Calibri"/>
      <family val="2"/>
      <scheme val="minor"/>
    </font>
    <font>
      <i/>
      <sz val="12"/>
      <color theme="1"/>
      <name val="Calibri"/>
      <family val="2"/>
      <scheme val="minor"/>
    </font>
    <font>
      <i/>
      <sz val="10"/>
      <color theme="1"/>
      <name val="Audi Type"/>
      <family val="2"/>
    </font>
    <font>
      <b/>
      <i/>
      <sz val="12"/>
      <color rgb="FFFF0000"/>
      <name val="Calibri"/>
      <family val="2"/>
      <scheme val="minor"/>
    </font>
    <font>
      <i/>
      <sz val="11"/>
      <color theme="1"/>
      <name val="Calibri"/>
      <family val="2"/>
      <scheme val="minor"/>
    </font>
    <font>
      <b/>
      <i/>
      <sz val="10"/>
      <color rgb="FFFF0000"/>
      <name val="Audi Type"/>
    </font>
    <font>
      <b/>
      <i/>
      <u/>
      <sz val="10"/>
      <color rgb="FFFF0000"/>
      <name val="Audi Type"/>
    </font>
    <font>
      <b/>
      <i/>
      <sz val="10"/>
      <name val="Audi Type"/>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92D05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12">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11" fillId="0" borderId="0" xfId="3" applyFont="1" applyAlignment="1">
      <alignment vertical="center"/>
    </xf>
    <xf numFmtId="0" fontId="11" fillId="0" borderId="0" xfId="3" applyFont="1" applyAlignment="1">
      <alignment vertical="center"/>
    </xf>
    <xf numFmtId="0" fontId="27" fillId="0" borderId="0" xfId="0" applyFont="1" applyAlignment="1">
      <alignment horizontal="right"/>
    </xf>
    <xf numFmtId="164" fontId="28" fillId="0" borderId="0" xfId="1" applyFont="1" applyAlignment="1">
      <alignment horizontal="center" vertical="center"/>
    </xf>
    <xf numFmtId="0" fontId="11" fillId="0" borderId="0" xfId="3" applyFont="1" applyAlignment="1">
      <alignmen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164" fontId="29" fillId="0" borderId="0" xfId="1" applyFont="1" applyAlignment="1">
      <alignment vertical="center"/>
    </xf>
    <xf numFmtId="164" fontId="30" fillId="0" borderId="0" xfId="1" applyFont="1" applyAlignment="1">
      <alignment horizontal="left" vertical="center"/>
    </xf>
    <xf numFmtId="164" fontId="31" fillId="0" borderId="1" xfId="1" applyFont="1" applyBorder="1" applyAlignment="1">
      <alignment horizontal="center" vertical="center"/>
    </xf>
    <xf numFmtId="164" fontId="32" fillId="0" borderId="0" xfId="1" applyFont="1" applyAlignment="1">
      <alignment vertical="center"/>
    </xf>
    <xf numFmtId="164" fontId="33" fillId="0" borderId="0" xfId="1" applyFont="1"/>
    <xf numFmtId="164" fontId="33" fillId="0" borderId="0" xfId="1" applyFont="1" applyBorder="1"/>
    <xf numFmtId="164" fontId="32" fillId="0" borderId="2" xfId="1" applyFont="1" applyBorder="1" applyAlignment="1">
      <alignment horizontal="center" vertical="center"/>
    </xf>
    <xf numFmtId="164" fontId="32" fillId="0" borderId="0" xfId="1" applyFont="1" applyBorder="1" applyAlignment="1">
      <alignment horizontal="center" vertical="center"/>
    </xf>
    <xf numFmtId="164" fontId="32" fillId="0" borderId="4" xfId="1" applyFont="1" applyBorder="1" applyAlignment="1">
      <alignment horizontal="center" vertical="center"/>
    </xf>
    <xf numFmtId="0" fontId="34" fillId="0" borderId="0" xfId="0" applyFont="1" applyBorder="1"/>
    <xf numFmtId="0" fontId="35" fillId="0" borderId="0" xfId="0" applyFont="1"/>
    <xf numFmtId="164" fontId="30" fillId="0" borderId="0" xfId="1" applyFont="1" applyAlignment="1">
      <alignment vertical="center"/>
    </xf>
    <xf numFmtId="164" fontId="36" fillId="0" borderId="0" xfId="1" applyFont="1" applyAlignment="1">
      <alignment vertical="center"/>
    </xf>
    <xf numFmtId="0" fontId="37" fillId="0" borderId="0" xfId="0" applyFont="1"/>
    <xf numFmtId="0" fontId="34" fillId="0" borderId="0" xfId="0" applyFont="1"/>
    <xf numFmtId="164" fontId="36" fillId="0" borderId="0" xfId="1" applyFont="1"/>
    <xf numFmtId="164" fontId="38" fillId="0" borderId="0" xfId="1" applyFont="1" applyAlignment="1">
      <alignment vertical="center"/>
    </xf>
    <xf numFmtId="164" fontId="38" fillId="0" borderId="0" xfId="1" applyFont="1" applyAlignment="1">
      <alignment horizontal="right" vertical="center"/>
    </xf>
    <xf numFmtId="164" fontId="39" fillId="0" borderId="0" xfId="1" applyFont="1" applyAlignment="1">
      <alignment vertical="center"/>
    </xf>
    <xf numFmtId="164" fontId="40" fillId="0" borderId="0" xfId="1" applyFont="1" applyAlignment="1">
      <alignment horizontal="center"/>
    </xf>
    <xf numFmtId="164" fontId="40" fillId="0" borderId="1" xfId="1" applyFont="1" applyBorder="1" applyAlignment="1">
      <alignment horizontal="center" vertical="center"/>
    </xf>
    <xf numFmtId="164" fontId="27" fillId="0" borderId="0" xfId="1" applyFont="1" applyAlignment="1">
      <alignment vertical="center"/>
    </xf>
    <xf numFmtId="164" fontId="38" fillId="0" borderId="0" xfId="1" applyFont="1" applyBorder="1" applyAlignment="1">
      <alignment vertical="center"/>
    </xf>
    <xf numFmtId="164" fontId="27" fillId="0" borderId="4" xfId="1" applyFont="1" applyBorder="1" applyAlignment="1">
      <alignment horizontal="center" vertical="center"/>
    </xf>
    <xf numFmtId="0" fontId="40" fillId="4" borderId="0" xfId="2" applyFont="1" applyFill="1"/>
    <xf numFmtId="15" fontId="40" fillId="4" borderId="0" xfId="2" applyNumberFormat="1" applyFont="1" applyFill="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19800"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topLeftCell="A16" zoomScaleNormal="100" workbookViewId="0">
      <selection activeCell="D22" sqref="D22:E24"/>
    </sheetView>
  </sheetViews>
  <sheetFormatPr defaultColWidth="14.6640625" defaultRowHeight="13.2"/>
  <cols>
    <col min="1" max="1" width="25.6640625" style="9" customWidth="1"/>
    <col min="2" max="2" width="5.6640625" style="71"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3" t="s">
        <v>4</v>
      </c>
      <c r="B4" s="72"/>
      <c r="E4" s="12"/>
    </row>
    <row r="5" spans="1:5" s="2" customFormat="1" ht="12" customHeight="1">
      <c r="A5" s="53" t="s">
        <v>15</v>
      </c>
      <c r="B5" s="72"/>
    </row>
    <row r="6" spans="1:5" s="2" customFormat="1" ht="13.5" customHeight="1">
      <c r="A6" s="54" t="s">
        <v>5</v>
      </c>
      <c r="B6" s="72"/>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81</v>
      </c>
    </row>
    <row r="15" spans="1:5" s="2" customFormat="1" ht="15.6" customHeight="1">
      <c r="A15" s="13" t="s">
        <v>3</v>
      </c>
      <c r="B15" s="15" t="s">
        <v>0</v>
      </c>
      <c r="C15" s="4">
        <v>44677</v>
      </c>
    </row>
    <row r="16" spans="1:5" s="2" customFormat="1" ht="15.6" customHeight="1">
      <c r="A16" s="13" t="s">
        <v>1</v>
      </c>
      <c r="B16" s="15" t="s">
        <v>0</v>
      </c>
      <c r="C16" s="46">
        <v>21528</v>
      </c>
    </row>
    <row r="17" spans="1:5" s="2" customFormat="1" ht="14.1" customHeight="1">
      <c r="A17" s="1"/>
      <c r="B17" s="73"/>
    </row>
    <row r="18" spans="1:5" s="2" customFormat="1" ht="19.5" customHeight="1">
      <c r="A18" s="50" t="s">
        <v>82</v>
      </c>
      <c r="B18" s="20"/>
    </row>
    <row r="19" spans="1:5" s="2" customFormat="1" ht="19.5" customHeight="1">
      <c r="A19" s="79" t="s">
        <v>83</v>
      </c>
      <c r="B19" s="79"/>
      <c r="C19" s="79"/>
    </row>
    <row r="20" spans="1:5" s="2" customFormat="1" ht="19.5" customHeight="1">
      <c r="A20" s="13"/>
      <c r="B20" s="15"/>
    </row>
    <row r="21" spans="1:5" s="2" customFormat="1" ht="15.75" customHeight="1">
      <c r="A21" s="75" t="s">
        <v>66</v>
      </c>
      <c r="B21" s="15"/>
      <c r="C21" s="6"/>
    </row>
    <row r="22" spans="1:5" s="17" customFormat="1" ht="18.75" customHeight="1">
      <c r="A22" s="1" t="s">
        <v>67</v>
      </c>
      <c r="B22" s="16"/>
      <c r="C22" s="16"/>
      <c r="D22" s="110" t="s">
        <v>151</v>
      </c>
      <c r="E22" s="110"/>
    </row>
    <row r="23" spans="1:5" s="17" customFormat="1" ht="14.1" customHeight="1">
      <c r="A23" s="1" t="s">
        <v>68</v>
      </c>
      <c r="D23" s="110" t="s">
        <v>152</v>
      </c>
      <c r="E23" s="110"/>
    </row>
    <row r="24" spans="1:5" s="17" customFormat="1" ht="15.6" customHeight="1">
      <c r="A24" s="1" t="s">
        <v>69</v>
      </c>
      <c r="D24" s="111">
        <v>44754</v>
      </c>
      <c r="E24" s="110"/>
    </row>
    <row r="25" spans="1:5" s="17" customFormat="1" ht="15.6" customHeight="1">
      <c r="A25" s="80" t="s">
        <v>70</v>
      </c>
      <c r="B25" s="81"/>
      <c r="C25" s="81"/>
    </row>
    <row r="26" spans="1:5" s="17" customFormat="1" ht="15.6" customHeight="1">
      <c r="A26" s="82" t="s">
        <v>71</v>
      </c>
      <c r="B26" s="83"/>
      <c r="C26" s="83"/>
    </row>
    <row r="27" spans="1:5" s="2" customFormat="1" ht="14.1" customHeight="1">
      <c r="A27" s="49"/>
      <c r="B27" s="73"/>
      <c r="C27" s="48"/>
    </row>
    <row r="28" spans="1:5" s="2" customFormat="1" ht="14.1" customHeight="1">
      <c r="A28" s="18"/>
      <c r="B28" s="73"/>
      <c r="C28" s="1"/>
    </row>
    <row r="29" spans="1:5" s="2" customFormat="1" ht="15.6" customHeight="1">
      <c r="A29" s="13" t="s">
        <v>16</v>
      </c>
      <c r="B29" s="15" t="s">
        <v>0</v>
      </c>
      <c r="C29" s="1" t="s">
        <v>84</v>
      </c>
    </row>
    <row r="30" spans="1:5" s="2" customFormat="1" ht="15.6" customHeight="1">
      <c r="A30" s="13" t="s">
        <v>17</v>
      </c>
      <c r="B30" s="15" t="s">
        <v>0</v>
      </c>
      <c r="C30" s="1" t="s">
        <v>85</v>
      </c>
    </row>
    <row r="31" spans="1:5" s="2" customFormat="1" ht="15.6" customHeight="1">
      <c r="A31" s="13"/>
      <c r="B31" s="15"/>
      <c r="C31" s="1" t="s">
        <v>86</v>
      </c>
    </row>
    <row r="32" spans="1:5" s="48" customFormat="1" ht="15.6" customHeight="1">
      <c r="A32" s="76"/>
      <c r="B32" s="15"/>
      <c r="C32" s="1" t="s">
        <v>87</v>
      </c>
    </row>
    <row r="33" spans="1:3" s="2" customFormat="1" ht="15.6" customHeight="1">
      <c r="A33" s="13" t="s">
        <v>18</v>
      </c>
      <c r="B33" s="15" t="s">
        <v>0</v>
      </c>
      <c r="C33" s="1" t="s">
        <v>88</v>
      </c>
    </row>
    <row r="34" spans="1:3" s="2" customFormat="1" ht="15.6" customHeight="1">
      <c r="A34" s="13" t="s">
        <v>19</v>
      </c>
      <c r="B34" s="15" t="s">
        <v>0</v>
      </c>
      <c r="C34" s="1" t="s">
        <v>59</v>
      </c>
    </row>
    <row r="35" spans="1:3" s="2" customFormat="1">
      <c r="A35" s="13" t="s">
        <v>20</v>
      </c>
      <c r="B35" s="15" t="s">
        <v>0</v>
      </c>
      <c r="C35" s="7" t="s">
        <v>89</v>
      </c>
    </row>
    <row r="36" spans="1:3" s="2" customFormat="1" ht="21.75" customHeight="1">
      <c r="A36" s="13" t="s">
        <v>21</v>
      </c>
      <c r="B36" s="15" t="s">
        <v>0</v>
      </c>
      <c r="C36" s="50" t="s">
        <v>107</v>
      </c>
    </row>
    <row r="37" spans="1:3" s="2" customFormat="1">
      <c r="A37" s="13" t="s">
        <v>22</v>
      </c>
      <c r="B37" s="15" t="s">
        <v>0</v>
      </c>
      <c r="C37" s="1" t="s">
        <v>90</v>
      </c>
    </row>
    <row r="38" spans="1:3" s="2" customFormat="1" ht="15.6" customHeight="1">
      <c r="A38" s="21" t="s">
        <v>23</v>
      </c>
      <c r="B38" s="22" t="s">
        <v>0</v>
      </c>
      <c r="C38" s="8">
        <v>42293</v>
      </c>
    </row>
    <row r="39" spans="1:3" s="2" customFormat="1" ht="15.6" customHeight="1">
      <c r="A39" s="13" t="s">
        <v>24</v>
      </c>
      <c r="B39" s="15" t="s">
        <v>0</v>
      </c>
      <c r="C39" s="7" t="s">
        <v>91</v>
      </c>
    </row>
    <row r="40" spans="1:3" s="2" customFormat="1" ht="15.6" customHeight="1">
      <c r="A40" s="13" t="s">
        <v>25</v>
      </c>
      <c r="B40" s="15" t="s">
        <v>0</v>
      </c>
      <c r="C40" s="7" t="s">
        <v>92</v>
      </c>
    </row>
    <row r="41" spans="1:3" s="2" customFormat="1" ht="15.6" customHeight="1">
      <c r="A41" s="13" t="s">
        <v>26</v>
      </c>
      <c r="B41" s="15" t="s">
        <v>0</v>
      </c>
      <c r="C41" s="7" t="s">
        <v>2</v>
      </c>
    </row>
    <row r="42" spans="1:3" s="2" customFormat="1" ht="15.6" customHeight="1">
      <c r="A42" s="13" t="s">
        <v>27</v>
      </c>
      <c r="B42" s="15" t="s">
        <v>0</v>
      </c>
      <c r="C42" s="4" t="s">
        <v>2</v>
      </c>
    </row>
    <row r="43" spans="1:3" s="2" customFormat="1" ht="15.6" customHeight="1">
      <c r="A43" s="13" t="s">
        <v>28</v>
      </c>
      <c r="B43" s="15" t="s">
        <v>0</v>
      </c>
      <c r="C43" s="1" t="s">
        <v>31</v>
      </c>
    </row>
    <row r="44" spans="1:3" s="2" customFormat="1" ht="15.6" customHeight="1">
      <c r="A44" s="13" t="s">
        <v>29</v>
      </c>
      <c r="B44" s="15" t="s">
        <v>0</v>
      </c>
      <c r="C44" s="4">
        <v>44675</v>
      </c>
    </row>
    <row r="45" spans="1:3" s="2" customFormat="1" ht="15.6" customHeight="1">
      <c r="A45" s="13" t="s">
        <v>30</v>
      </c>
      <c r="B45" s="15" t="s">
        <v>0</v>
      </c>
      <c r="C45" s="4" t="s">
        <v>93</v>
      </c>
    </row>
  </sheetData>
  <mergeCells count="3">
    <mergeCell ref="A19:C19"/>
    <mergeCell ref="A25:C25"/>
    <mergeCell ref="A26:C26"/>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1"/>
  <sheetViews>
    <sheetView topLeftCell="A11" zoomScaleNormal="100" zoomScaleSheetLayoutView="115" workbookViewId="0">
      <selection activeCell="E11"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102"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103"/>
    </row>
    <row r="5" spans="1:5" s="2" customFormat="1" ht="10.5" customHeight="1">
      <c r="A5" s="23" t="s">
        <v>15</v>
      </c>
      <c r="B5" s="1"/>
      <c r="D5" s="29"/>
      <c r="E5" s="102"/>
    </row>
    <row r="6" spans="1:5" s="2" customFormat="1" ht="13.5" customHeight="1">
      <c r="A6" s="24" t="s">
        <v>5</v>
      </c>
      <c r="B6" s="1"/>
      <c r="D6" s="29"/>
      <c r="E6" s="102"/>
    </row>
    <row r="7" spans="1:5" s="2" customFormat="1" ht="15" customHeight="1">
      <c r="A7" s="1"/>
      <c r="B7" s="1"/>
      <c r="D7" s="29"/>
      <c r="E7" s="102"/>
    </row>
    <row r="8" spans="1:5" s="25" customFormat="1" ht="15.6">
      <c r="A8" s="45" t="s">
        <v>94</v>
      </c>
      <c r="D8" s="30"/>
      <c r="E8" s="104"/>
    </row>
    <row r="10" spans="1:5" ht="23.1" customHeight="1">
      <c r="D10" s="67" t="s">
        <v>34</v>
      </c>
      <c r="E10" s="105" t="s">
        <v>36</v>
      </c>
    </row>
    <row r="11" spans="1:5" ht="23.1" customHeight="1">
      <c r="A11" s="55" t="s">
        <v>32</v>
      </c>
      <c r="B11" s="55" t="s">
        <v>33</v>
      </c>
      <c r="C11" s="55"/>
      <c r="D11" s="31" t="s">
        <v>35</v>
      </c>
      <c r="E11" s="106" t="s">
        <v>37</v>
      </c>
    </row>
    <row r="14" spans="1:5" ht="26.4">
      <c r="A14" s="26">
        <v>1</v>
      </c>
      <c r="B14" s="51" t="s">
        <v>95</v>
      </c>
      <c r="C14" s="26" t="s">
        <v>32</v>
      </c>
      <c r="D14" s="27">
        <v>360</v>
      </c>
      <c r="E14" s="107">
        <v>360</v>
      </c>
    </row>
    <row r="15" spans="1:5" ht="15.6">
      <c r="B15" s="32"/>
      <c r="E15" s="107"/>
    </row>
    <row r="16" spans="1:5" ht="39.6">
      <c r="A16" s="26">
        <v>2</v>
      </c>
      <c r="B16" s="51" t="s">
        <v>96</v>
      </c>
      <c r="C16" s="26" t="s">
        <v>32</v>
      </c>
      <c r="D16" s="27">
        <v>480</v>
      </c>
      <c r="E16" s="107"/>
    </row>
    <row r="17" spans="1:5" ht="15.6">
      <c r="B17" s="32"/>
      <c r="E17" s="107"/>
    </row>
    <row r="18" spans="1:5" ht="26.4">
      <c r="A18" s="26">
        <v>3</v>
      </c>
      <c r="B18" s="51" t="s">
        <v>97</v>
      </c>
      <c r="C18" s="26" t="s">
        <v>32</v>
      </c>
      <c r="D18" s="27">
        <v>480</v>
      </c>
      <c r="E18" s="107"/>
    </row>
    <row r="19" spans="1:5" ht="15.6">
      <c r="B19" s="47"/>
      <c r="E19" s="107"/>
    </row>
    <row r="20" spans="1:5" ht="26.4">
      <c r="A20" s="26">
        <v>4</v>
      </c>
      <c r="B20" s="51" t="s">
        <v>98</v>
      </c>
      <c r="C20" s="26" t="s">
        <v>32</v>
      </c>
      <c r="D20" s="27">
        <v>200</v>
      </c>
      <c r="E20" s="107"/>
    </row>
    <row r="21" spans="1:5" ht="15.6">
      <c r="B21" s="47"/>
      <c r="E21" s="107"/>
    </row>
    <row r="22" spans="1:5" ht="15.6">
      <c r="A22" s="26">
        <v>5</v>
      </c>
      <c r="B22" s="51" t="s">
        <v>99</v>
      </c>
      <c r="C22" s="26" t="s">
        <v>32</v>
      </c>
      <c r="D22" s="27">
        <v>400</v>
      </c>
      <c r="E22" s="107"/>
    </row>
    <row r="23" spans="1:5" ht="15.6">
      <c r="B23" s="47"/>
      <c r="E23" s="107"/>
    </row>
    <row r="24" spans="1:5" ht="52.8">
      <c r="A24" s="26">
        <v>6</v>
      </c>
      <c r="B24" s="51" t="s">
        <v>100</v>
      </c>
      <c r="C24" s="26" t="s">
        <v>32</v>
      </c>
      <c r="D24" s="27">
        <v>1800</v>
      </c>
      <c r="E24" s="107"/>
    </row>
    <row r="25" spans="1:5" ht="15.6">
      <c r="B25" s="47"/>
      <c r="E25" s="107"/>
    </row>
    <row r="26" spans="1:5" ht="52.8">
      <c r="A26" s="26">
        <v>7</v>
      </c>
      <c r="B26" s="51" t="s">
        <v>101</v>
      </c>
      <c r="C26" s="26" t="s">
        <v>32</v>
      </c>
      <c r="D26" s="27">
        <v>1800</v>
      </c>
      <c r="E26" s="107"/>
    </row>
    <row r="27" spans="1:5">
      <c r="A27" s="26"/>
      <c r="B27" s="51"/>
      <c r="C27" s="26"/>
      <c r="E27" s="108"/>
    </row>
    <row r="28" spans="1:5" ht="23.1" customHeight="1" thickBot="1">
      <c r="A28" s="26"/>
      <c r="B28" s="58" t="s">
        <v>108</v>
      </c>
      <c r="C28" s="34" t="s">
        <v>0</v>
      </c>
      <c r="D28" s="39">
        <f>SUM(D14:D27)</f>
        <v>5520</v>
      </c>
      <c r="E28" s="109">
        <f>SUM(E14:E27)</f>
        <v>360</v>
      </c>
    </row>
    <row r="29" spans="1:5" ht="13.8" thickTop="1">
      <c r="B29" s="32"/>
      <c r="D29" s="33"/>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9"/>
  <sheetViews>
    <sheetView topLeftCell="A9" zoomScaleNormal="100" zoomScaleSheetLayoutView="115" workbookViewId="0">
      <selection activeCell="E9"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102" customWidth="1"/>
    <col min="6" max="16384" width="14.6640625" style="9"/>
  </cols>
  <sheetData>
    <row r="1" spans="1:5">
      <c r="C1" s="10"/>
      <c r="D1" s="28"/>
    </row>
    <row r="2" spans="1:5">
      <c r="C2" s="10"/>
      <c r="D2" s="28"/>
    </row>
    <row r="3" spans="1:5">
      <c r="C3" s="10"/>
      <c r="D3" s="28"/>
    </row>
    <row r="4" spans="1:5" s="48" customFormat="1" ht="13.5" customHeight="1">
      <c r="A4" s="23" t="s">
        <v>4</v>
      </c>
      <c r="B4" s="1"/>
      <c r="D4" s="29"/>
      <c r="E4" s="103"/>
    </row>
    <row r="5" spans="1:5" s="48" customFormat="1" ht="10.5" customHeight="1">
      <c r="A5" s="23" t="s">
        <v>15</v>
      </c>
      <c r="B5" s="1"/>
      <c r="D5" s="29"/>
      <c r="E5" s="102"/>
    </row>
    <row r="6" spans="1:5" s="48" customFormat="1" ht="13.5" customHeight="1">
      <c r="A6" s="24" t="s">
        <v>5</v>
      </c>
      <c r="B6" s="1"/>
      <c r="D6" s="29"/>
      <c r="E6" s="102"/>
    </row>
    <row r="7" spans="1:5" s="48" customFormat="1" ht="15" customHeight="1">
      <c r="A7" s="1"/>
      <c r="B7" s="1"/>
      <c r="D7" s="29"/>
      <c r="E7" s="102"/>
    </row>
    <row r="8" spans="1:5" s="25" customFormat="1" ht="15.6">
      <c r="A8" s="45" t="s">
        <v>94</v>
      </c>
      <c r="D8" s="30"/>
      <c r="E8" s="104"/>
    </row>
    <row r="10" spans="1:5" ht="23.1" customHeight="1">
      <c r="D10" s="67" t="s">
        <v>34</v>
      </c>
      <c r="E10" s="105" t="s">
        <v>36</v>
      </c>
    </row>
    <row r="11" spans="1:5" ht="23.1" customHeight="1">
      <c r="A11" s="55" t="s">
        <v>32</v>
      </c>
      <c r="B11" s="55" t="s">
        <v>33</v>
      </c>
      <c r="C11" s="55"/>
      <c r="D11" s="31" t="s">
        <v>35</v>
      </c>
      <c r="E11" s="106" t="s">
        <v>37</v>
      </c>
    </row>
    <row r="13" spans="1:5" ht="15.6">
      <c r="B13" s="77" t="s">
        <v>149</v>
      </c>
      <c r="E13" s="107">
        <v>360</v>
      </c>
    </row>
    <row r="14" spans="1:5" ht="26.4">
      <c r="A14" s="26">
        <v>8</v>
      </c>
      <c r="B14" s="51" t="s">
        <v>102</v>
      </c>
      <c r="C14" s="26" t="s">
        <v>32</v>
      </c>
      <c r="D14" s="27">
        <v>1800</v>
      </c>
      <c r="E14" s="107"/>
    </row>
    <row r="15" spans="1:5" ht="15.6">
      <c r="B15" s="47"/>
      <c r="E15" s="107"/>
    </row>
    <row r="16" spans="1:5" ht="52.8">
      <c r="A16" s="26">
        <v>9</v>
      </c>
      <c r="B16" s="51" t="s">
        <v>103</v>
      </c>
      <c r="C16" s="26"/>
      <c r="D16" s="27">
        <v>5400</v>
      </c>
      <c r="E16" s="107">
        <v>600</v>
      </c>
    </row>
    <row r="17" spans="1:5" ht="15.6">
      <c r="B17" s="47"/>
      <c r="E17" s="107"/>
    </row>
    <row r="18" spans="1:5" ht="52.8">
      <c r="A18" s="26">
        <v>10</v>
      </c>
      <c r="B18" s="51" t="s">
        <v>104</v>
      </c>
      <c r="C18" s="26"/>
      <c r="D18" s="27">
        <v>6000</v>
      </c>
      <c r="E18" s="107">
        <v>2200</v>
      </c>
    </row>
    <row r="19" spans="1:5" ht="15.6">
      <c r="B19" s="47"/>
      <c r="E19" s="107"/>
    </row>
    <row r="20" spans="1:5" ht="15.6">
      <c r="A20" s="26">
        <v>11</v>
      </c>
      <c r="B20" s="51" t="s">
        <v>105</v>
      </c>
      <c r="C20" s="26" t="s">
        <v>32</v>
      </c>
      <c r="D20" s="27">
        <v>900</v>
      </c>
      <c r="E20" s="107"/>
    </row>
    <row r="21" spans="1:5" ht="15.6">
      <c r="B21" s="47"/>
      <c r="E21" s="107"/>
    </row>
    <row r="22" spans="1:5" ht="26.4">
      <c r="A22" s="26">
        <v>12</v>
      </c>
      <c r="B22" s="51" t="s">
        <v>106</v>
      </c>
      <c r="C22" s="26" t="s">
        <v>32</v>
      </c>
      <c r="D22" s="27">
        <v>480</v>
      </c>
      <c r="E22" s="107"/>
    </row>
    <row r="23" spans="1:5" ht="15.6">
      <c r="B23" s="47"/>
      <c r="E23" s="107"/>
    </row>
    <row r="24" spans="1:5" ht="15.6">
      <c r="A24" s="26">
        <v>13</v>
      </c>
      <c r="B24" s="51" t="s">
        <v>38</v>
      </c>
      <c r="C24" s="26" t="s">
        <v>32</v>
      </c>
      <c r="D24" s="27">
        <v>192</v>
      </c>
      <c r="E24" s="107">
        <v>192</v>
      </c>
    </row>
    <row r="25" spans="1:5">
      <c r="A25" s="26"/>
      <c r="B25" s="51"/>
      <c r="C25" s="26"/>
      <c r="E25" s="108"/>
    </row>
    <row r="26" spans="1:5" ht="23.1" customHeight="1" thickBot="1">
      <c r="A26" s="26"/>
      <c r="B26" s="58" t="s">
        <v>39</v>
      </c>
      <c r="C26" s="34" t="s">
        <v>0</v>
      </c>
      <c r="D26" s="39">
        <f>SUM(LAB!D28,D14:D25)</f>
        <v>20292</v>
      </c>
      <c r="E26" s="109">
        <f>SUM(LAB!E28,E14:E25)</f>
        <v>3352</v>
      </c>
    </row>
    <row r="27" spans="1:5" ht="13.8" thickTop="1">
      <c r="B27" s="47"/>
      <c r="D27" s="33"/>
    </row>
    <row r="28" spans="1:5">
      <c r="B28" s="47"/>
    </row>
    <row r="29" spans="1:5">
      <c r="B29" s="47"/>
    </row>
    <row r="30" spans="1:5">
      <c r="B30" s="47"/>
    </row>
    <row r="31" spans="1:5">
      <c r="B31" s="47"/>
    </row>
    <row r="32" spans="1:5">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sheetData>
  <pageMargins left="0.7" right="0.7" top="0.75" bottom="0.75" header="0.3" footer="0.3"/>
  <pageSetup paperSize="9" scale="85"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
  <sheetViews>
    <sheetView topLeftCell="A17" zoomScaleNormal="100" workbookViewId="0">
      <selection activeCell="E17" sqref="E1:E1048576"/>
    </sheetView>
  </sheetViews>
  <sheetFormatPr defaultColWidth="14.6640625" defaultRowHeight="13.2"/>
  <cols>
    <col min="1" max="1" width="5.6640625" style="9" customWidth="1"/>
    <col min="2" max="2" width="50.6640625" style="9" customWidth="1"/>
    <col min="3" max="3" width="6.6640625" style="9" bestFit="1" customWidth="1"/>
    <col min="4" max="4" width="20.6640625" style="27" customWidth="1"/>
    <col min="5" max="5" width="20.6640625" style="86" customWidth="1"/>
    <col min="6" max="16384" width="14.6640625" style="9"/>
  </cols>
  <sheetData>
    <row r="1" spans="1:5">
      <c r="C1" s="10"/>
      <c r="D1" s="28"/>
    </row>
    <row r="2" spans="1:5">
      <c r="C2" s="10"/>
      <c r="D2" s="28"/>
    </row>
    <row r="3" spans="1:5">
      <c r="C3" s="10"/>
      <c r="D3" s="28"/>
    </row>
    <row r="4" spans="1:5" s="48" customFormat="1" ht="13.5" customHeight="1">
      <c r="A4" s="53" t="s">
        <v>4</v>
      </c>
      <c r="B4" s="1"/>
      <c r="D4" s="29"/>
      <c r="E4" s="86"/>
    </row>
    <row r="5" spans="1:5" s="48" customFormat="1" ht="10.5" customHeight="1">
      <c r="A5" s="53" t="s">
        <v>15</v>
      </c>
      <c r="B5" s="1"/>
      <c r="D5" s="29"/>
      <c r="E5" s="86"/>
    </row>
    <row r="6" spans="1:5" s="48" customFormat="1" ht="13.5" customHeight="1">
      <c r="A6" s="54" t="s">
        <v>5</v>
      </c>
      <c r="B6" s="1"/>
      <c r="D6" s="29"/>
      <c r="E6" s="86"/>
    </row>
    <row r="7" spans="1:5" s="48" customFormat="1" ht="15" customHeight="1">
      <c r="A7" s="1"/>
      <c r="B7" s="1"/>
      <c r="D7" s="29"/>
      <c r="E7" s="86"/>
    </row>
    <row r="8" spans="1:5" s="25" customFormat="1" ht="23.1" customHeight="1">
      <c r="A8" s="68" t="s">
        <v>109</v>
      </c>
      <c r="D8" s="30"/>
      <c r="E8" s="97"/>
    </row>
    <row r="10" spans="1:5" ht="23.1" customHeight="1">
      <c r="A10" s="56"/>
      <c r="B10" s="56"/>
      <c r="C10" s="56"/>
      <c r="D10" s="84" t="s">
        <v>42</v>
      </c>
      <c r="E10" s="84"/>
    </row>
    <row r="11" spans="1:5" ht="23.1" customHeight="1">
      <c r="A11" s="65" t="s">
        <v>32</v>
      </c>
      <c r="B11" s="65" t="s">
        <v>41</v>
      </c>
      <c r="C11" s="66" t="s">
        <v>40</v>
      </c>
      <c r="D11" s="66" t="s">
        <v>43</v>
      </c>
      <c r="E11" s="88" t="s">
        <v>44</v>
      </c>
    </row>
    <row r="12" spans="1:5" ht="15" customHeight="1"/>
    <row r="13" spans="1:5" ht="23.1" customHeight="1">
      <c r="A13" s="26">
        <v>1</v>
      </c>
      <c r="B13" s="52" t="s">
        <v>72</v>
      </c>
      <c r="C13" s="26">
        <v>1</v>
      </c>
      <c r="D13" s="27">
        <f>1451+2201</f>
        <v>3652</v>
      </c>
      <c r="E13" s="98">
        <v>2921.6</v>
      </c>
    </row>
    <row r="14" spans="1:5" ht="23.1" customHeight="1">
      <c r="A14" s="26">
        <v>2</v>
      </c>
      <c r="B14" s="52" t="s">
        <v>73</v>
      </c>
      <c r="C14" s="26">
        <v>1</v>
      </c>
      <c r="D14" s="27">
        <v>217</v>
      </c>
      <c r="E14" s="99"/>
    </row>
    <row r="15" spans="1:5" ht="23.1" customHeight="1">
      <c r="A15" s="26">
        <v>3</v>
      </c>
      <c r="B15" s="52" t="s">
        <v>110</v>
      </c>
      <c r="C15" s="26">
        <v>1</v>
      </c>
      <c r="D15" s="27">
        <v>1407</v>
      </c>
      <c r="E15" s="101">
        <v>1125.5999999999999</v>
      </c>
    </row>
    <row r="16" spans="1:5" ht="23.1" customHeight="1">
      <c r="A16" s="26">
        <v>4</v>
      </c>
      <c r="B16" s="52" t="s">
        <v>111</v>
      </c>
      <c r="C16" s="26">
        <v>1</v>
      </c>
      <c r="D16" s="27">
        <v>119</v>
      </c>
      <c r="E16" s="101">
        <v>94.8</v>
      </c>
    </row>
    <row r="17" spans="1:5" s="38" customFormat="1" ht="23.1" customHeight="1">
      <c r="A17" s="26">
        <v>5</v>
      </c>
      <c r="B17" s="52" t="s">
        <v>79</v>
      </c>
      <c r="C17" s="36">
        <v>1</v>
      </c>
      <c r="D17" s="27">
        <v>429</v>
      </c>
      <c r="E17" s="101"/>
    </row>
    <row r="18" spans="1:5" s="38" customFormat="1" ht="23.1" customHeight="1">
      <c r="A18" s="26">
        <v>6</v>
      </c>
      <c r="B18" s="52" t="s">
        <v>112</v>
      </c>
      <c r="C18" s="36">
        <v>1</v>
      </c>
      <c r="D18" s="27">
        <v>228</v>
      </c>
      <c r="E18" s="101"/>
    </row>
    <row r="19" spans="1:5" s="38" customFormat="1" ht="23.1" customHeight="1">
      <c r="A19" s="26">
        <v>7</v>
      </c>
      <c r="B19" s="52" t="s">
        <v>113</v>
      </c>
      <c r="C19" s="36">
        <v>1</v>
      </c>
      <c r="D19" s="27">
        <v>1506</v>
      </c>
      <c r="E19" s="101">
        <v>1204.8</v>
      </c>
    </row>
    <row r="20" spans="1:5" s="38" customFormat="1" ht="23.1" customHeight="1">
      <c r="A20" s="26">
        <v>8</v>
      </c>
      <c r="B20" s="52" t="s">
        <v>114</v>
      </c>
      <c r="C20" s="36">
        <v>2</v>
      </c>
      <c r="D20" s="27">
        <f>16*2</f>
        <v>32</v>
      </c>
      <c r="E20" s="101"/>
    </row>
    <row r="21" spans="1:5" s="38" customFormat="1" ht="23.1" customHeight="1">
      <c r="A21" s="26">
        <v>9</v>
      </c>
      <c r="B21" s="52" t="s">
        <v>115</v>
      </c>
      <c r="C21" s="36">
        <v>1</v>
      </c>
      <c r="D21" s="27">
        <v>206</v>
      </c>
      <c r="E21" s="101"/>
    </row>
    <row r="22" spans="1:5" s="38" customFormat="1" ht="23.1" customHeight="1">
      <c r="A22" s="26">
        <v>10</v>
      </c>
      <c r="B22" s="52" t="s">
        <v>116</v>
      </c>
      <c r="C22" s="36">
        <v>1</v>
      </c>
      <c r="D22" s="27">
        <v>159</v>
      </c>
      <c r="E22" s="101">
        <v>126.8</v>
      </c>
    </row>
    <row r="23" spans="1:5" s="38" customFormat="1" ht="23.1" customHeight="1">
      <c r="A23" s="26">
        <v>11</v>
      </c>
      <c r="B23" s="52" t="s">
        <v>74</v>
      </c>
      <c r="C23" s="36">
        <v>2</v>
      </c>
      <c r="D23" s="27">
        <f>71*2</f>
        <v>142</v>
      </c>
      <c r="E23" s="101"/>
    </row>
    <row r="24" spans="1:5" s="38" customFormat="1" ht="23.1" customHeight="1">
      <c r="A24" s="26">
        <v>12</v>
      </c>
      <c r="B24" s="52" t="s">
        <v>75</v>
      </c>
      <c r="C24" s="36">
        <v>2</v>
      </c>
      <c r="D24" s="78">
        <v>243.9</v>
      </c>
      <c r="E24" s="101">
        <v>390.24</v>
      </c>
    </row>
    <row r="25" spans="1:5" s="38" customFormat="1" ht="23.1" customHeight="1">
      <c r="A25" s="26">
        <v>13</v>
      </c>
      <c r="B25" s="52" t="s">
        <v>76</v>
      </c>
      <c r="C25" s="36">
        <v>4</v>
      </c>
      <c r="D25" s="74">
        <v>10</v>
      </c>
      <c r="E25" s="101"/>
    </row>
    <row r="26" spans="1:5" s="38" customFormat="1" ht="23.1" customHeight="1">
      <c r="A26" s="26">
        <v>14</v>
      </c>
      <c r="B26" s="52" t="s">
        <v>118</v>
      </c>
      <c r="C26" s="36">
        <v>1</v>
      </c>
      <c r="D26" s="27" t="s">
        <v>117</v>
      </c>
      <c r="E26" s="101"/>
    </row>
    <row r="27" spans="1:5" s="38" customFormat="1" ht="23.1" customHeight="1">
      <c r="A27" s="26">
        <v>15</v>
      </c>
      <c r="B27" s="52" t="s">
        <v>119</v>
      </c>
      <c r="C27" s="36">
        <v>1</v>
      </c>
      <c r="D27" s="27">
        <v>715</v>
      </c>
      <c r="E27" s="101"/>
    </row>
    <row r="28" spans="1:5" s="38" customFormat="1" ht="23.1" customHeight="1">
      <c r="A28" s="26">
        <v>16</v>
      </c>
      <c r="B28" s="52" t="s">
        <v>121</v>
      </c>
      <c r="C28" s="36">
        <v>1</v>
      </c>
      <c r="D28" s="27">
        <v>402</v>
      </c>
      <c r="E28" s="101">
        <v>321.60000000000002</v>
      </c>
    </row>
    <row r="29" spans="1:5" s="38" customFormat="1" ht="23.1" customHeight="1">
      <c r="A29" s="26">
        <v>17</v>
      </c>
      <c r="B29" s="52" t="s">
        <v>120</v>
      </c>
      <c r="C29" s="36">
        <v>1</v>
      </c>
      <c r="D29" s="27">
        <v>2279</v>
      </c>
      <c r="E29" s="99"/>
    </row>
    <row r="30" spans="1:5" s="38" customFormat="1" ht="23.1" customHeight="1">
      <c r="A30" s="26">
        <v>18</v>
      </c>
      <c r="B30" s="52" t="s">
        <v>122</v>
      </c>
      <c r="C30" s="36">
        <v>1</v>
      </c>
      <c r="D30" s="27">
        <v>6480</v>
      </c>
      <c r="E30" s="99"/>
    </row>
    <row r="31" spans="1:5" s="38" customFormat="1" ht="23.1" customHeight="1">
      <c r="A31" s="26">
        <v>19</v>
      </c>
      <c r="B31" s="52" t="s">
        <v>123</v>
      </c>
      <c r="C31" s="36">
        <v>1</v>
      </c>
      <c r="D31" s="27">
        <v>359</v>
      </c>
      <c r="E31" s="99"/>
    </row>
    <row r="32" spans="1:5" s="38" customFormat="1" ht="23.1" customHeight="1">
      <c r="A32" s="26">
        <v>20</v>
      </c>
      <c r="B32" s="52" t="s">
        <v>124</v>
      </c>
      <c r="C32" s="36">
        <v>1</v>
      </c>
      <c r="D32" s="27">
        <v>13</v>
      </c>
      <c r="E32" s="99"/>
    </row>
    <row r="33" spans="1:6" s="38" customFormat="1" ht="9.9" customHeight="1">
      <c r="A33" s="26"/>
      <c r="B33" s="52"/>
      <c r="C33" s="36"/>
      <c r="D33" s="37"/>
      <c r="E33" s="99"/>
    </row>
    <row r="34" spans="1:6" s="61" customFormat="1" ht="23.1" customHeight="1" thickBot="1">
      <c r="A34" s="57"/>
      <c r="B34" s="58" t="s">
        <v>61</v>
      </c>
      <c r="C34" s="59" t="s">
        <v>0</v>
      </c>
      <c r="D34" s="64">
        <f>SUM(D13:D32)</f>
        <v>18598.900000000001</v>
      </c>
      <c r="E34" s="94">
        <f>SUM(E13:E32)</f>
        <v>6185.4400000000005</v>
      </c>
    </row>
    <row r="35" spans="1:6" s="61" customFormat="1" ht="9.9" customHeight="1" thickTop="1">
      <c r="A35" s="62"/>
      <c r="B35" s="58"/>
      <c r="C35" s="59"/>
      <c r="D35" s="63"/>
      <c r="E35" s="100"/>
    </row>
    <row r="36" spans="1:6">
      <c r="A36" s="35"/>
      <c r="B36" s="40" t="s">
        <v>65</v>
      </c>
      <c r="C36" s="40"/>
      <c r="D36" s="47"/>
      <c r="E36" s="96"/>
      <c r="F36" s="27"/>
    </row>
    <row r="37" spans="1:6">
      <c r="A37" s="35"/>
      <c r="B37" s="40" t="s">
        <v>63</v>
      </c>
      <c r="C37" s="40"/>
      <c r="D37" s="47"/>
      <c r="E37" s="96"/>
      <c r="F37" s="27"/>
    </row>
    <row r="38" spans="1:6">
      <c r="B38" s="40" t="s">
        <v>64</v>
      </c>
      <c r="C38" s="40"/>
      <c r="D38" s="47"/>
      <c r="E38" s="96"/>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9"/>
  <sheetViews>
    <sheetView topLeftCell="A20" zoomScaleNormal="100" workbookViewId="0">
      <selection activeCell="E20" sqref="E1:E1048576"/>
    </sheetView>
  </sheetViews>
  <sheetFormatPr defaultColWidth="14.6640625" defaultRowHeight="13.2"/>
  <cols>
    <col min="1" max="1" width="5.6640625" style="9" customWidth="1"/>
    <col min="2" max="2" width="50.6640625" style="9" customWidth="1"/>
    <col min="3" max="3" width="6.6640625" style="9" bestFit="1" customWidth="1"/>
    <col min="4" max="4" width="20.6640625" style="27" customWidth="1"/>
    <col min="5" max="5" width="20.6640625" style="86" customWidth="1"/>
    <col min="6" max="16384" width="14.6640625" style="9"/>
  </cols>
  <sheetData>
    <row r="1" spans="1:5">
      <c r="C1" s="10"/>
      <c r="D1" s="28"/>
    </row>
    <row r="2" spans="1:5">
      <c r="C2" s="10"/>
      <c r="D2" s="28"/>
    </row>
    <row r="3" spans="1:5">
      <c r="C3" s="10"/>
      <c r="D3" s="28"/>
    </row>
    <row r="4" spans="1:5" s="48" customFormat="1" ht="13.5" customHeight="1">
      <c r="A4" s="53" t="s">
        <v>4</v>
      </c>
      <c r="B4" s="1"/>
      <c r="D4" s="29"/>
      <c r="E4" s="86"/>
    </row>
    <row r="5" spans="1:5" s="48" customFormat="1" ht="10.5" customHeight="1">
      <c r="A5" s="53" t="s">
        <v>15</v>
      </c>
      <c r="B5" s="1"/>
      <c r="D5" s="29"/>
      <c r="E5" s="86"/>
    </row>
    <row r="6" spans="1:5" s="48" customFormat="1" ht="13.5" customHeight="1">
      <c r="A6" s="54" t="s">
        <v>5</v>
      </c>
      <c r="B6" s="1"/>
      <c r="D6" s="29"/>
      <c r="E6" s="86"/>
    </row>
    <row r="7" spans="1:5" s="48" customFormat="1" ht="15" customHeight="1">
      <c r="A7" s="1"/>
      <c r="B7" s="1"/>
      <c r="D7" s="29"/>
      <c r="E7" s="86"/>
    </row>
    <row r="8" spans="1:5" s="25" customFormat="1" ht="23.1" customHeight="1">
      <c r="A8" s="68" t="s">
        <v>109</v>
      </c>
      <c r="D8" s="30"/>
      <c r="E8" s="97"/>
    </row>
    <row r="10" spans="1:5" ht="23.1" customHeight="1">
      <c r="A10" s="56"/>
      <c r="B10" s="56"/>
      <c r="C10" s="56"/>
      <c r="D10" s="84" t="s">
        <v>42</v>
      </c>
      <c r="E10" s="84"/>
    </row>
    <row r="11" spans="1:5" ht="23.1" customHeight="1">
      <c r="A11" s="65" t="s">
        <v>32</v>
      </c>
      <c r="B11" s="65" t="s">
        <v>41</v>
      </c>
      <c r="C11" s="66" t="s">
        <v>40</v>
      </c>
      <c r="D11" s="66" t="s">
        <v>43</v>
      </c>
      <c r="E11" s="88" t="s">
        <v>44</v>
      </c>
    </row>
    <row r="12" spans="1:5" ht="15" customHeight="1">
      <c r="B12" s="77" t="s">
        <v>149</v>
      </c>
      <c r="E12" s="89">
        <v>6185.44</v>
      </c>
    </row>
    <row r="13" spans="1:5" ht="23.1" customHeight="1">
      <c r="A13" s="26">
        <v>21</v>
      </c>
      <c r="B13" s="52" t="s">
        <v>125</v>
      </c>
      <c r="C13" s="26">
        <v>1</v>
      </c>
      <c r="D13" s="27">
        <v>102</v>
      </c>
      <c r="E13" s="90"/>
    </row>
    <row r="14" spans="1:5" ht="23.1" customHeight="1">
      <c r="A14" s="26">
        <v>22</v>
      </c>
      <c r="B14" s="52" t="s">
        <v>147</v>
      </c>
      <c r="C14" s="26">
        <v>1</v>
      </c>
      <c r="D14" s="27">
        <v>325</v>
      </c>
      <c r="E14" s="98"/>
    </row>
    <row r="15" spans="1:5" ht="23.1" customHeight="1">
      <c r="A15" s="26">
        <v>23</v>
      </c>
      <c r="B15" s="52" t="s">
        <v>77</v>
      </c>
      <c r="C15" s="26">
        <v>1</v>
      </c>
      <c r="D15" s="27">
        <v>21</v>
      </c>
      <c r="E15" s="98">
        <v>16.72</v>
      </c>
    </row>
    <row r="16" spans="1:5" ht="23.1" customHeight="1">
      <c r="A16" s="26">
        <v>24</v>
      </c>
      <c r="B16" s="52" t="s">
        <v>78</v>
      </c>
      <c r="C16" s="26">
        <v>1</v>
      </c>
      <c r="D16" s="27">
        <v>144</v>
      </c>
      <c r="E16" s="98">
        <v>114.8</v>
      </c>
    </row>
    <row r="17" spans="1:5" s="38" customFormat="1" ht="23.1" customHeight="1">
      <c r="A17" s="26">
        <v>25</v>
      </c>
      <c r="B17" s="52" t="s">
        <v>126</v>
      </c>
      <c r="C17" s="36">
        <v>1</v>
      </c>
      <c r="D17" s="27">
        <v>104</v>
      </c>
      <c r="E17" s="98">
        <v>82.8</v>
      </c>
    </row>
    <row r="18" spans="1:5" s="38" customFormat="1" ht="23.1" customHeight="1">
      <c r="A18" s="26">
        <v>26</v>
      </c>
      <c r="B18" s="52" t="s">
        <v>127</v>
      </c>
      <c r="C18" s="36">
        <v>1</v>
      </c>
      <c r="D18" s="27">
        <v>104</v>
      </c>
      <c r="E18" s="98">
        <v>82.8</v>
      </c>
    </row>
    <row r="19" spans="1:5" s="38" customFormat="1" ht="23.1" customHeight="1">
      <c r="A19" s="26">
        <v>27</v>
      </c>
      <c r="B19" s="52" t="s">
        <v>128</v>
      </c>
      <c r="C19" s="36">
        <v>1</v>
      </c>
      <c r="D19" s="27">
        <v>104</v>
      </c>
      <c r="E19" s="98">
        <v>82.8</v>
      </c>
    </row>
    <row r="20" spans="1:5" s="38" customFormat="1" ht="23.1" customHeight="1">
      <c r="A20" s="26">
        <v>28</v>
      </c>
      <c r="B20" s="52" t="s">
        <v>129</v>
      </c>
      <c r="C20" s="36">
        <v>1</v>
      </c>
      <c r="D20" s="27">
        <v>1307</v>
      </c>
      <c r="E20" s="98"/>
    </row>
    <row r="21" spans="1:5" s="38" customFormat="1" ht="23.1" customHeight="1">
      <c r="A21" s="26">
        <v>29</v>
      </c>
      <c r="B21" s="52" t="s">
        <v>130</v>
      </c>
      <c r="C21" s="36">
        <v>1</v>
      </c>
      <c r="D21" s="27">
        <v>22</v>
      </c>
      <c r="E21" s="98"/>
    </row>
    <row r="22" spans="1:5" s="38" customFormat="1" ht="23.1" customHeight="1">
      <c r="A22" s="26">
        <v>30</v>
      </c>
      <c r="B22" s="52" t="s">
        <v>148</v>
      </c>
      <c r="C22" s="36">
        <v>2</v>
      </c>
      <c r="D22" s="27">
        <f>257*2</f>
        <v>514</v>
      </c>
      <c r="E22" s="98"/>
    </row>
    <row r="23" spans="1:5" s="38" customFormat="1" ht="23.1" customHeight="1">
      <c r="A23" s="26">
        <v>31</v>
      </c>
      <c r="B23" s="52" t="s">
        <v>131</v>
      </c>
      <c r="C23" s="36">
        <v>2</v>
      </c>
      <c r="D23" s="27">
        <f>397*2</f>
        <v>794</v>
      </c>
      <c r="E23" s="98">
        <v>635.20000000000005</v>
      </c>
    </row>
    <row r="24" spans="1:5" s="38" customFormat="1" ht="23.1" customHeight="1">
      <c r="A24" s="26">
        <v>32</v>
      </c>
      <c r="B24" s="52" t="s">
        <v>132</v>
      </c>
      <c r="C24" s="36">
        <v>1</v>
      </c>
      <c r="D24" s="27">
        <v>668</v>
      </c>
      <c r="E24" s="99"/>
    </row>
    <row r="25" spans="1:5" s="38" customFormat="1" ht="23.1" customHeight="1">
      <c r="A25" s="26">
        <v>33</v>
      </c>
      <c r="B25" s="52" t="s">
        <v>133</v>
      </c>
      <c r="C25" s="36">
        <v>1</v>
      </c>
      <c r="D25" s="74">
        <v>1506</v>
      </c>
      <c r="E25" s="99"/>
    </row>
    <row r="26" spans="1:5" s="38" customFormat="1" ht="23.1" customHeight="1">
      <c r="A26" s="26">
        <v>34</v>
      </c>
      <c r="B26" s="52" t="s">
        <v>134</v>
      </c>
      <c r="C26" s="36">
        <v>1</v>
      </c>
      <c r="D26" s="27">
        <v>96</v>
      </c>
      <c r="E26" s="99"/>
    </row>
    <row r="27" spans="1:5" s="38" customFormat="1" ht="23.1" customHeight="1">
      <c r="A27" s="26">
        <v>35</v>
      </c>
      <c r="B27" s="52" t="s">
        <v>135</v>
      </c>
      <c r="C27" s="36">
        <v>1</v>
      </c>
      <c r="D27" s="27">
        <v>345</v>
      </c>
      <c r="E27" s="99"/>
    </row>
    <row r="28" spans="1:5" s="38" customFormat="1" ht="23.1" customHeight="1">
      <c r="A28" s="26">
        <v>36</v>
      </c>
      <c r="B28" s="52" t="s">
        <v>136</v>
      </c>
      <c r="C28" s="36">
        <v>1</v>
      </c>
      <c r="D28" s="27">
        <v>12</v>
      </c>
      <c r="E28" s="99"/>
    </row>
    <row r="29" spans="1:5" s="38" customFormat="1" ht="23.1" customHeight="1">
      <c r="A29" s="26">
        <v>37</v>
      </c>
      <c r="B29" s="52" t="s">
        <v>137</v>
      </c>
      <c r="C29" s="36">
        <v>1</v>
      </c>
      <c r="D29" s="27">
        <v>122</v>
      </c>
      <c r="E29" s="99"/>
    </row>
    <row r="30" spans="1:5" s="38" customFormat="1" ht="23.1" customHeight="1">
      <c r="A30" s="26">
        <v>38</v>
      </c>
      <c r="B30" s="52" t="s">
        <v>138</v>
      </c>
      <c r="C30" s="36">
        <v>1</v>
      </c>
      <c r="D30" s="27">
        <v>637</v>
      </c>
      <c r="E30" s="99"/>
    </row>
    <row r="31" spans="1:5" s="38" customFormat="1" ht="23.1" customHeight="1">
      <c r="A31" s="26">
        <v>39</v>
      </c>
      <c r="B31" s="52" t="s">
        <v>139</v>
      </c>
      <c r="C31" s="36">
        <v>1</v>
      </c>
      <c r="D31" s="27">
        <v>232</v>
      </c>
      <c r="E31" s="99"/>
    </row>
    <row r="32" spans="1:5" s="38" customFormat="1" ht="23.1" customHeight="1">
      <c r="A32" s="26">
        <v>40</v>
      </c>
      <c r="B32" s="52" t="s">
        <v>140</v>
      </c>
      <c r="C32" s="36">
        <v>1</v>
      </c>
      <c r="D32" s="27">
        <v>233</v>
      </c>
      <c r="E32" s="99"/>
    </row>
    <row r="33" spans="1:6" s="38" customFormat="1" ht="9.9" customHeight="1">
      <c r="A33" s="26"/>
      <c r="B33" s="52"/>
      <c r="C33" s="36"/>
      <c r="D33" s="37"/>
      <c r="E33" s="99"/>
    </row>
    <row r="34" spans="1:6" s="61" customFormat="1" ht="23.1" customHeight="1" thickBot="1">
      <c r="A34" s="57"/>
      <c r="B34" s="58" t="s">
        <v>61</v>
      </c>
      <c r="C34" s="59" t="s">
        <v>0</v>
      </c>
      <c r="D34" s="64">
        <f>SUM(D13:D32)</f>
        <v>7392</v>
      </c>
      <c r="E34" s="94">
        <f>SUM(E12:E33)</f>
        <v>7200.56</v>
      </c>
    </row>
    <row r="35" spans="1:6" s="61" customFormat="1" ht="9.9" customHeight="1" thickTop="1">
      <c r="A35" s="62"/>
      <c r="B35" s="58"/>
      <c r="C35" s="59"/>
      <c r="D35" s="63"/>
      <c r="E35" s="100"/>
    </row>
    <row r="36" spans="1:6">
      <c r="A36" s="35"/>
      <c r="B36" s="40" t="s">
        <v>65</v>
      </c>
      <c r="C36" s="40"/>
      <c r="D36" s="47"/>
      <c r="E36" s="96"/>
      <c r="F36" s="27"/>
    </row>
    <row r="37" spans="1:6">
      <c r="A37" s="35"/>
      <c r="B37" s="40" t="s">
        <v>63</v>
      </c>
      <c r="C37" s="40"/>
      <c r="D37" s="47"/>
      <c r="E37" s="96"/>
      <c r="F37" s="27"/>
    </row>
    <row r="38" spans="1:6">
      <c r="B38" s="40" t="s">
        <v>64</v>
      </c>
      <c r="C38" s="40"/>
      <c r="D38" s="47"/>
      <c r="E38" s="96"/>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7"/>
  <sheetViews>
    <sheetView topLeftCell="A18" zoomScaleNormal="100" zoomScaleSheetLayoutView="100" workbookViewId="0">
      <selection activeCell="E18"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6" customWidth="1"/>
    <col min="6" max="16384" width="14.6640625" style="9"/>
  </cols>
  <sheetData>
    <row r="1" spans="1:5">
      <c r="C1" s="10"/>
      <c r="D1" s="28"/>
    </row>
    <row r="2" spans="1:5">
      <c r="C2" s="10"/>
      <c r="D2" s="28"/>
    </row>
    <row r="3" spans="1:5">
      <c r="C3" s="10"/>
      <c r="D3" s="28"/>
    </row>
    <row r="4" spans="1:5" s="48" customFormat="1" ht="13.5" customHeight="1">
      <c r="A4" s="53" t="s">
        <v>4</v>
      </c>
      <c r="B4" s="1"/>
      <c r="D4" s="29"/>
      <c r="E4" s="86"/>
    </row>
    <row r="5" spans="1:5" s="48" customFormat="1" ht="10.5" customHeight="1">
      <c r="A5" s="53" t="s">
        <v>15</v>
      </c>
      <c r="B5" s="1"/>
      <c r="D5" s="29"/>
      <c r="E5" s="86"/>
    </row>
    <row r="6" spans="1:5" s="48" customFormat="1" ht="13.5" customHeight="1">
      <c r="A6" s="54" t="s">
        <v>5</v>
      </c>
      <c r="B6" s="1"/>
      <c r="D6" s="29"/>
      <c r="E6" s="86"/>
    </row>
    <row r="7" spans="1:5" s="48" customFormat="1" ht="15" customHeight="1">
      <c r="A7" s="1"/>
      <c r="B7" s="1"/>
      <c r="D7" s="29"/>
      <c r="E7" s="86"/>
    </row>
    <row r="8" spans="1:5" s="70" customFormat="1" ht="23.1" customHeight="1">
      <c r="A8" s="68" t="s">
        <v>109</v>
      </c>
      <c r="D8" s="69"/>
      <c r="E8" s="87"/>
    </row>
    <row r="10" spans="1:5" ht="23.1" customHeight="1">
      <c r="A10" s="56"/>
      <c r="B10" s="56"/>
      <c r="C10" s="56"/>
      <c r="D10" s="84" t="s">
        <v>42</v>
      </c>
      <c r="E10" s="84"/>
    </row>
    <row r="11" spans="1:5" ht="23.1" customHeight="1">
      <c r="A11" s="65" t="s">
        <v>32</v>
      </c>
      <c r="B11" s="65" t="s">
        <v>41</v>
      </c>
      <c r="C11" s="66" t="s">
        <v>40</v>
      </c>
      <c r="D11" s="66" t="s">
        <v>43</v>
      </c>
      <c r="E11" s="88" t="s">
        <v>44</v>
      </c>
    </row>
    <row r="12" spans="1:5" ht="15" customHeight="1">
      <c r="B12" s="77" t="s">
        <v>149</v>
      </c>
      <c r="E12" s="89">
        <v>7200.56</v>
      </c>
    </row>
    <row r="13" spans="1:5" ht="23.1" customHeight="1">
      <c r="A13" s="26">
        <v>41</v>
      </c>
      <c r="B13" s="52" t="s">
        <v>141</v>
      </c>
      <c r="C13" s="26">
        <v>1</v>
      </c>
      <c r="D13" s="27">
        <v>96</v>
      </c>
      <c r="E13" s="90"/>
    </row>
    <row r="14" spans="1:5" ht="23.1" customHeight="1">
      <c r="A14" s="26">
        <v>42</v>
      </c>
      <c r="B14" s="52" t="s">
        <v>142</v>
      </c>
      <c r="C14" s="26" t="s">
        <v>32</v>
      </c>
      <c r="D14" s="27">
        <v>180</v>
      </c>
      <c r="E14" s="90"/>
    </row>
    <row r="15" spans="1:5" ht="23.1" customHeight="1">
      <c r="A15" s="26">
        <v>43</v>
      </c>
      <c r="B15" s="52" t="s">
        <v>143</v>
      </c>
      <c r="C15" s="26" t="s">
        <v>32</v>
      </c>
      <c r="D15" s="27">
        <v>140</v>
      </c>
      <c r="E15" s="90"/>
    </row>
    <row r="16" spans="1:5" ht="23.1" customHeight="1">
      <c r="A16" s="26">
        <v>44</v>
      </c>
      <c r="B16" s="52" t="s">
        <v>144</v>
      </c>
      <c r="C16" s="26" t="s">
        <v>32</v>
      </c>
      <c r="D16" s="27">
        <v>180</v>
      </c>
      <c r="E16" s="90"/>
    </row>
    <row r="17" spans="1:6" ht="23.1" customHeight="1">
      <c r="A17" s="26">
        <v>45</v>
      </c>
      <c r="B17" s="52" t="s">
        <v>145</v>
      </c>
      <c r="C17" s="26" t="s">
        <v>32</v>
      </c>
      <c r="D17" s="27">
        <v>280</v>
      </c>
      <c r="E17" s="90"/>
    </row>
    <row r="18" spans="1:6" ht="23.1" customHeight="1">
      <c r="A18" s="26">
        <v>46</v>
      </c>
      <c r="B18" s="52" t="s">
        <v>146</v>
      </c>
      <c r="C18" s="26" t="s">
        <v>32</v>
      </c>
      <c r="D18" s="27">
        <v>200</v>
      </c>
      <c r="E18" s="90"/>
    </row>
    <row r="19" spans="1:6" ht="23.1" customHeight="1">
      <c r="A19" s="26">
        <v>47</v>
      </c>
      <c r="B19" s="52" t="s">
        <v>80</v>
      </c>
      <c r="C19" s="26" t="s">
        <v>32</v>
      </c>
      <c r="D19" s="27">
        <v>60</v>
      </c>
      <c r="E19" s="90"/>
    </row>
    <row r="20" spans="1:6" ht="23.1" customHeight="1">
      <c r="A20" s="26">
        <v>48</v>
      </c>
      <c r="B20" s="52" t="s">
        <v>60</v>
      </c>
      <c r="C20" s="26"/>
      <c r="D20" s="27">
        <v>500</v>
      </c>
      <c r="E20" s="90"/>
    </row>
    <row r="21" spans="1:6" s="38" customFormat="1" ht="9.9" customHeight="1">
      <c r="A21" s="26"/>
      <c r="B21" s="52"/>
      <c r="C21" s="36"/>
      <c r="D21" s="37"/>
      <c r="E21" s="91"/>
    </row>
    <row r="22" spans="1:6" s="61" customFormat="1" ht="23.1" customHeight="1">
      <c r="A22" s="57"/>
      <c r="B22" s="58" t="s">
        <v>45</v>
      </c>
      <c r="C22" s="59" t="s">
        <v>0</v>
      </c>
      <c r="D22" s="60">
        <f>SUM(D13:D21,'MAT 2'!D34,MAT!D34)</f>
        <v>27626.9</v>
      </c>
      <c r="E22" s="92">
        <f>SUM(E12:E21)</f>
        <v>7200.56</v>
      </c>
    </row>
    <row r="23" spans="1:6" s="61" customFormat="1" ht="23.1" customHeight="1">
      <c r="A23" s="62"/>
      <c r="B23" s="58" t="s">
        <v>39</v>
      </c>
      <c r="C23" s="59" t="s">
        <v>0</v>
      </c>
      <c r="D23" s="63">
        <f>SUM('LAB 2'!D26)</f>
        <v>20292</v>
      </c>
      <c r="E23" s="93">
        <f>SUM('LAB 2'!E26)</f>
        <v>3352</v>
      </c>
    </row>
    <row r="24" spans="1:6" s="61" customFormat="1" ht="23.1" customHeight="1" thickBot="1">
      <c r="A24" s="62"/>
      <c r="B24" s="58" t="s">
        <v>46</v>
      </c>
      <c r="C24" s="59" t="s">
        <v>0</v>
      </c>
      <c r="D24" s="64">
        <f>SUM(D22:D23)</f>
        <v>47918.9</v>
      </c>
      <c r="E24" s="94">
        <f>SUM(E22:E23)</f>
        <v>10552.560000000001</v>
      </c>
    </row>
    <row r="25" spans="1:6" s="61" customFormat="1" ht="9.9" customHeight="1" thickTop="1">
      <c r="A25" s="62"/>
      <c r="B25" s="58"/>
      <c r="C25" s="59"/>
      <c r="D25" s="63"/>
      <c r="E25" s="95"/>
    </row>
    <row r="26" spans="1:6">
      <c r="A26" s="35"/>
      <c r="B26" s="40" t="s">
        <v>65</v>
      </c>
      <c r="C26" s="40"/>
      <c r="D26" s="47"/>
      <c r="E26" s="96"/>
      <c r="F26" s="27"/>
    </row>
    <row r="27" spans="1:6">
      <c r="A27" s="35"/>
      <c r="B27" s="40" t="s">
        <v>63</v>
      </c>
      <c r="C27" s="40"/>
      <c r="D27" s="47"/>
      <c r="E27" s="96"/>
      <c r="F27" s="27"/>
    </row>
    <row r="28" spans="1:6">
      <c r="B28" s="40" t="s">
        <v>64</v>
      </c>
      <c r="C28" s="40"/>
      <c r="D28" s="47"/>
      <c r="E28" s="96"/>
      <c r="F28" s="27"/>
    </row>
    <row r="29" spans="1:6">
      <c r="B29" s="47" t="s">
        <v>150</v>
      </c>
    </row>
    <row r="30" spans="1:6">
      <c r="B30" s="47"/>
    </row>
    <row r="31" spans="1:6">
      <c r="B31" s="47"/>
    </row>
    <row r="32" spans="1:6">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sheetData>
  <mergeCells count="1">
    <mergeCell ref="D10:E10"/>
  </mergeCells>
  <pageMargins left="0.7" right="0.7" top="0.75" bottom="0.75" header="0.3" footer="0.3"/>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3" t="s">
        <v>4</v>
      </c>
      <c r="B4" s="1"/>
      <c r="C4" s="1"/>
      <c r="F4" s="12"/>
    </row>
    <row r="5" spans="1:6" s="2" customFormat="1" ht="12" customHeight="1">
      <c r="A5" s="53" t="s">
        <v>15</v>
      </c>
      <c r="B5" s="1"/>
      <c r="C5" s="1"/>
    </row>
    <row r="6" spans="1:6" s="2" customFormat="1" ht="13.5" customHeight="1">
      <c r="A6" s="54"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47</v>
      </c>
      <c r="C10" s="15" t="s">
        <v>0</v>
      </c>
      <c r="D10" s="1"/>
    </row>
    <row r="11" spans="1:6" s="2" customFormat="1" ht="15.6" customHeight="1">
      <c r="A11" s="13" t="s">
        <v>48</v>
      </c>
      <c r="C11" s="15" t="s">
        <v>0</v>
      </c>
      <c r="D11" s="1"/>
    </row>
    <row r="12" spans="1:6" s="2" customFormat="1" ht="15.6" customHeight="1">
      <c r="A12" s="13" t="s">
        <v>49</v>
      </c>
      <c r="C12" s="15" t="s">
        <v>0</v>
      </c>
      <c r="D12" s="3"/>
    </row>
    <row r="13" spans="1:6" s="2" customFormat="1" ht="15.6" customHeight="1">
      <c r="A13" s="13" t="s">
        <v>50</v>
      </c>
      <c r="C13" s="15" t="s">
        <v>0</v>
      </c>
      <c r="D13" s="3"/>
    </row>
    <row r="14" spans="1:6" s="2" customFormat="1" ht="15.6" customHeight="1">
      <c r="A14" s="13" t="s">
        <v>51</v>
      </c>
      <c r="C14" s="15" t="s">
        <v>0</v>
      </c>
      <c r="D14" s="1"/>
    </row>
    <row r="15" spans="1:6" s="2" customFormat="1" ht="15.6" customHeight="1">
      <c r="A15" s="13" t="s">
        <v>44</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52</v>
      </c>
      <c r="B19" s="41"/>
      <c r="C19" s="44" t="s">
        <v>0</v>
      </c>
      <c r="D19" s="85" t="s">
        <v>62</v>
      </c>
      <c r="E19" s="85"/>
      <c r="F19" s="85"/>
    </row>
    <row r="20" spans="1:6" s="2" customFormat="1" ht="85.5" customHeight="1">
      <c r="A20" s="13"/>
      <c r="B20" s="15"/>
      <c r="C20" s="13"/>
      <c r="D20" s="85"/>
      <c r="E20" s="85"/>
      <c r="F20" s="85"/>
    </row>
    <row r="21" spans="1:6" s="2" customFormat="1" ht="15.75" customHeight="1">
      <c r="A21" s="13"/>
      <c r="B21" s="15"/>
      <c r="C21" s="6"/>
    </row>
    <row r="22" spans="1:6" s="17" customFormat="1" ht="18.75" customHeight="1">
      <c r="A22" s="1"/>
      <c r="B22" s="16"/>
      <c r="C22" s="16"/>
      <c r="D22" s="2"/>
    </row>
    <row r="23" spans="1:6" s="17" customFormat="1" ht="15.6" customHeight="1">
      <c r="A23" s="43" t="s">
        <v>53</v>
      </c>
      <c r="B23" s="19"/>
      <c r="C23" s="16"/>
      <c r="D23" s="2"/>
    </row>
    <row r="24" spans="1:6" s="2" customFormat="1" ht="14.1" customHeight="1">
      <c r="A24" s="43" t="s">
        <v>54</v>
      </c>
      <c r="B24" s="20"/>
      <c r="C24" s="5"/>
    </row>
    <row r="25" spans="1:6" s="17" customFormat="1" ht="15.6" customHeight="1">
      <c r="A25" s="1"/>
      <c r="D25" s="2"/>
    </row>
    <row r="32" spans="1:6" s="2" customFormat="1" ht="14.1" customHeight="1">
      <c r="A32" s="18"/>
      <c r="B32" s="20"/>
      <c r="C32" s="5"/>
      <c r="D32" s="1"/>
    </row>
    <row r="41" spans="1:4">
      <c r="A41" s="9" t="s">
        <v>55</v>
      </c>
      <c r="D41" s="9" t="s">
        <v>57</v>
      </c>
    </row>
    <row r="42" spans="1:4">
      <c r="A42" s="9" t="s">
        <v>56</v>
      </c>
      <c r="D42" s="9" t="s">
        <v>58</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vt:lpstr>
      <vt:lpstr>LAB</vt:lpstr>
      <vt:lpstr>LAB 2</vt:lpstr>
      <vt:lpstr>MAT</vt:lpstr>
      <vt:lpstr>MAT 2</vt:lpstr>
      <vt:lpstr>MAT 3</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2022-03-25T03:34:51Z</cp:lastPrinted>
  <dcterms:created xsi:type="dcterms:W3CDTF">2020-09-09T09:05:40Z</dcterms:created>
  <dcterms:modified xsi:type="dcterms:W3CDTF">2022-07-12T07:34:07Z</dcterms:modified>
</cp:coreProperties>
</file>