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5457365C-135E-4D03-90E3-F7D487807D2E}" xr6:coauthVersionLast="47" xr6:coauthVersionMax="47" xr10:uidLastSave="{00000000-0000-0000-0000-000000000000}"/>
  <bookViews>
    <workbookView xWindow="1116" yWindow="1116" windowWidth="17280" windowHeight="9024" xr2:uid="{00000000-000D-0000-FFFF-FFFF00000000}"/>
  </bookViews>
  <sheets>
    <sheet name="COVER" sheetId="2" r:id="rId1"/>
    <sheet name="LAB" sheetId="5" r:id="rId2"/>
    <sheet name="MAT 1"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0" l="1"/>
  <c r="E34" i="9"/>
  <c r="E26" i="5"/>
  <c r="E29" i="10" s="1"/>
  <c r="D29" i="10"/>
  <c r="D30" i="9"/>
  <c r="D24" i="9"/>
  <c r="D23" i="9"/>
  <c r="D20" i="9"/>
  <c r="D19" i="9"/>
  <c r="D18" i="9"/>
  <c r="D15" i="9"/>
  <c r="D26" i="5"/>
  <c r="D34" i="9" l="1"/>
  <c r="D28" i="10" s="1"/>
  <c r="D30" i="10" s="1"/>
  <c r="E30" i="10"/>
</calcChain>
</file>

<file path=xl/sharedStrings.xml><?xml version="1.0" encoding="utf-8"?>
<sst xmlns="http://schemas.openxmlformats.org/spreadsheetml/2006/main" count="190" uniqueCount="128">
  <si>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</si>
  <si>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</si>
  <si>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</si>
  <si>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</si>
  <si>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</si>
  <si>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</si>
  <si>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</si>
  <si>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</si>
  <si>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</si>
  <si>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</si>
  <si>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</si>
  <si>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</si>
  <si>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</si>
  <si>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</si>
  <si>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</si>
  <si>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</si>
  <si>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</si>
  <si>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</si>
  <si>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</si>
  <si>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</si>
  <si>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</si>
  <si>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</si>
  <si>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</si>
  <si>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</si>
  <si>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</si>
  <si>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</si>
  <si>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</si>
  <si>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</si>
  <si>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</si>
  <si>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</si>
  <si>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</si>
  <si>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</si>
  <si>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</si>
  <si>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</si>
  <si>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</si>
  <si>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</si>
  <si>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</si>
  <si>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</si>
  <si>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</si>
  <si>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</si>
  <si>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</si>
  <si>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</si>
  <si>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</si>
  <si>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</si>
  <si>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</si>
  <si>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</si>
  <si>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</si>
  <si>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</si>
  <si>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</si>
  <si>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</si>
  <si>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</si>
  <si>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</si>
  <si>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</si>
  <si>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</si>
  <si>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</si>
  <si>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</si>
  <si>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</si>
  <si>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</si>
  <si>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</si>
  <si>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</si>
  <si>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</si>
  <si>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</si>
  <si>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</si>
  <si>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AIG ASIA PACIFIC INSURANCE PTE LTD</t>
  </si>
  <si>
    <t>78 SHENTON WAY</t>
  </si>
  <si>
    <t>#07-16 AIG BUILDING</t>
  </si>
  <si>
    <t>SINGAPORE 079120</t>
  </si>
  <si>
    <t>ESTIMATED LABOUR CHARGES FOR ACCIDENT VEHICLE  SNA 2069 T</t>
  </si>
  <si>
    <t xml:space="preserve">TO REMOVE AND INSTALL REAR PARKING AID AND REAR LID KICK SENSOR </t>
  </si>
  <si>
    <t>TO CARRY OUT DIAGNOSTIC CHECK</t>
  </si>
  <si>
    <t>PA/OD/0511/2021/KS</t>
  </si>
  <si>
    <r>
      <t xml:space="preserve">VEHICLE </t>
    </r>
    <r>
      <rPr>
        <b/>
        <u/>
        <sz val="10"/>
        <rFont val="Audi Type"/>
        <family val="2"/>
      </rPr>
      <t>NOT IN</t>
    </r>
    <r>
      <rPr>
        <b/>
        <sz val="10"/>
        <rFont val="Audi Type"/>
        <family val="2"/>
      </rPr>
      <t xml:space="preserve"> WORKSHOP. KINDLY ARRANGE FOR SURVEY ON 22/06/2021</t>
    </r>
  </si>
  <si>
    <t>M/S YAN SAN METALS PTE LTD</t>
  </si>
  <si>
    <t>17 TUAS AVENUE A</t>
  </si>
  <si>
    <t>SINGAPORE 639368</t>
  </si>
  <si>
    <t>HP +65 96374542</t>
  </si>
  <si>
    <t>THIRD PARTY CLAIM</t>
  </si>
  <si>
    <t>SKS 7273 C</t>
  </si>
  <si>
    <t>A3 SEDAN 1.4 TFSI S TRONIC</t>
  </si>
  <si>
    <t>CZC 244910</t>
  </si>
  <si>
    <t>WAUZZZ8V6F1115526</t>
  </si>
  <si>
    <t>TUAS ROUNDABOUT</t>
  </si>
  <si>
    <t>TO REMOVE ANDS TRANSFER REAR LID'S CONVENIENCE LOCK SYSTEM AND WIRE HARNESS FOR TAIL LIGHTS/</t>
  </si>
  <si>
    <t>TO RENEW LHS REAR EXHAUST SILENCER AND ALIGN TO POSITION.</t>
  </si>
  <si>
    <t>MATERIAL LIST FOR ACCIDENT VEHICLE REGN NO. SKS 7273 C</t>
  </si>
  <si>
    <t xml:space="preserve">REAR BUMPER </t>
  </si>
  <si>
    <t>REAR BUMPER FIXING PARTS</t>
  </si>
  <si>
    <t>REAR BUMPER GUIDE SECTION LH / RH</t>
  </si>
  <si>
    <t>GUIDE SECTION LOCKING MECHANISM LH / RH</t>
  </si>
  <si>
    <t>REAR BUMPER SPOILER</t>
  </si>
  <si>
    <t>REAR BUMPER REFLECTOR LH / RH</t>
  </si>
  <si>
    <t>REAR LID LED TAILLIGHT LH / RH</t>
  </si>
  <si>
    <t>REAR LID LED TAILLIGHT TRIM LH / RH</t>
  </si>
  <si>
    <t xml:space="preserve">LED LICENCE PLATE LIGHT </t>
  </si>
  <si>
    <t>REAR BUMPER REINFORCEMENT BEAM</t>
  </si>
  <si>
    <t>REAR BUMPER BRACKET LH / RH</t>
  </si>
  <si>
    <t>REAR BUMPER LOWER GUIDE SECTION LH / RH</t>
  </si>
  <si>
    <t>REAR PARKING AID SENSOR</t>
  </si>
  <si>
    <t>TBC</t>
  </si>
  <si>
    <t>REAR PARKING AID SENSOR SEAL RING</t>
  </si>
  <si>
    <t>REAR BUMPER  WIRING SET</t>
  </si>
  <si>
    <t xml:space="preserve">REAR LID </t>
  </si>
  <si>
    <t>REAR LID  ATTACHMENT PARTS</t>
  </si>
  <si>
    <t>REAR LID HINGE LH / RH</t>
  </si>
  <si>
    <t>REAR LID GASKET FLAP</t>
  </si>
  <si>
    <t>REAR LID STRIKER</t>
  </si>
  <si>
    <t>SUBTOTAL SPARE PARTS</t>
  </si>
  <si>
    <t>REAR LID LOCK</t>
  </si>
  <si>
    <t>REAR LID LOCK COVER</t>
  </si>
  <si>
    <t>REAR LID PUSH BUTTON ACTUATOR</t>
  </si>
  <si>
    <t>REAR LID PUSH BUTTON ACTUATOR COVER</t>
  </si>
  <si>
    <t>REAR LID PACKING ADHESIVE</t>
  </si>
  <si>
    <t>"AUDI" EMBLEM</t>
  </si>
  <si>
    <t>"A3" EMBLEM</t>
  </si>
  <si>
    <t>"TFSI" EMBLEM</t>
  </si>
  <si>
    <t>REAR CROSS PANEL TRIM</t>
  </si>
  <si>
    <t xml:space="preserve">REAR SILENCER </t>
  </si>
  <si>
    <t>REAR SILENCER RETAINER</t>
  </si>
  <si>
    <t>REAR SILENCER DUAL CLIP</t>
  </si>
  <si>
    <t>SUNDRIES</t>
  </si>
  <si>
    <t>REAR NO PLATE</t>
  </si>
  <si>
    <t>c/f</t>
  </si>
  <si>
    <t xml:space="preserve">                            bl-29/07/21</t>
  </si>
  <si>
    <t>Hi Adrian</t>
  </si>
  <si>
    <t>5 days - ok - Johnny Boo</t>
  </si>
  <si>
    <r>
      <t>TO DISMANTLE AND RENEW REAR BUMPER AND REAR LID. TO REPAIR REAR END PANELLING. RE-ORGANIZE CRASH MANAGEMENT COMPONENTS. REINSTALL ALL PARTS REMOVED.</t>
    </r>
    <r>
      <rPr>
        <b/>
        <i/>
        <sz val="10"/>
        <color rgb="FFFF0000"/>
        <rFont val="Audi Type"/>
      </rPr>
      <t xml:space="preserve"> (Added $250.00 re-survey)</t>
    </r>
  </si>
  <si>
    <r>
      <t xml:space="preserve">TO RESPRAY REAR BUMPER, REAR LID, HINGES AND REAR END PANELLING. </t>
    </r>
    <r>
      <rPr>
        <b/>
        <i/>
        <sz val="10"/>
        <color rgb="FFFF0000"/>
        <rFont val="Audi Type"/>
      </rPr>
      <t>(Added $550.00 re-survey)</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</si>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</sst>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i/>
      <sz val="11"/>
      <color theme="1"/>
      <name val="Calibri"/>
      <family val="2"/>
      <scheme val="minor"/>
    </font>
    <font>
      <b/>
      <i/>
      <sz val="11"/>
      <color theme="1"/>
      <name val="Calibri"/>
      <family val="2"/>
      <scheme val="minor"/>
    </font>
    <font>
      <b/>
      <i/>
      <sz val="10"/>
      <name val="Audi Type"/>
      <family val="2"/>
    </font>
    <font>
      <b/>
      <i/>
      <sz val="10"/>
      <color rgb="FFFF0000"/>
      <name val="Audi Type"/>
    </font>
    <font>
      <b/>
      <i/>
      <u/>
      <sz val="10"/>
      <color rgb="FFFF0000"/>
      <name val="Audi Type"/>
    </font>
    <font>
      <b/>
      <i/>
      <sz val="10"/>
      <name val="Audi Type"/>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b/>
      <i/>
      <sz val="12"/>
      <color rgb="FFFF0000"/>
      <name val="Audi Type"/>
      <family val="2"/>
    </font>
    <font>
      <i/>
      <sz val="10"/>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00B0F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0">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7" fillId="0" borderId="0" xfId="0" applyFont="1" applyAlignment="1">
      <alignment horizontal="right"/>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0" fontId="28" fillId="0" borderId="0" xfId="0" applyFont="1"/>
    <xf numFmtId="0" fontId="29" fillId="4" borderId="0" xfId="0" applyFont="1" applyFill="1"/>
    <xf numFmtId="0" fontId="30" fillId="4" borderId="0" xfId="2" applyFont="1" applyFill="1"/>
    <xf numFmtId="15" fontId="29" fillId="4" borderId="0" xfId="0" applyNumberFormat="1" applyFont="1" applyFill="1"/>
    <xf numFmtId="164" fontId="31" fillId="0" borderId="0" xfId="1" applyFont="1" applyAlignment="1">
      <alignment vertical="center"/>
    </xf>
    <xf numFmtId="164" fontId="31" fillId="0" borderId="0" xfId="1" applyFont="1" applyAlignment="1">
      <alignment horizontal="right" vertical="center"/>
    </xf>
    <xf numFmtId="164" fontId="32" fillId="0" borderId="0" xfId="1" applyFont="1" applyAlignment="1">
      <alignment vertical="center"/>
    </xf>
    <xf numFmtId="164" fontId="33" fillId="0" borderId="0" xfId="1" applyFont="1" applyAlignment="1">
      <alignment horizontal="center"/>
    </xf>
    <xf numFmtId="164" fontId="33" fillId="0" borderId="1" xfId="1" applyFont="1" applyBorder="1" applyAlignment="1">
      <alignment horizontal="center" vertical="center"/>
    </xf>
    <xf numFmtId="164" fontId="27" fillId="0" borderId="0" xfId="1" applyFont="1" applyAlignment="1">
      <alignment vertical="center"/>
    </xf>
    <xf numFmtId="164" fontId="27" fillId="0" borderId="4" xfId="1" applyFont="1" applyBorder="1" applyAlignment="1">
      <alignment horizontal="center" vertical="center"/>
    </xf>
    <xf numFmtId="164" fontId="34" fillId="0" borderId="0" xfId="1" applyFont="1" applyAlignment="1">
      <alignment vertical="center"/>
    </xf>
    <xf numFmtId="164" fontId="35" fillId="0" borderId="0" xfId="1" applyFont="1" applyAlignment="1">
      <alignment vertical="center"/>
    </xf>
    <xf numFmtId="164" fontId="36" fillId="0" borderId="1" xfId="1" applyFont="1" applyBorder="1" applyAlignment="1">
      <alignment horizontal="center" vertical="center"/>
    </xf>
    <xf numFmtId="164" fontId="37" fillId="0" borderId="0" xfId="1" applyFont="1" applyAlignment="1">
      <alignment vertical="center"/>
    </xf>
    <xf numFmtId="164" fontId="38" fillId="0" borderId="4" xfId="1" applyFont="1" applyBorder="1" applyAlignment="1">
      <alignment horizontal="center" vertical="center"/>
    </xf>
    <xf numFmtId="0" fontId="39" fillId="0" borderId="0" xfId="0" applyFont="1"/>
    <xf numFmtId="164" fontId="38" fillId="0" borderId="0" xfId="1" applyFont="1" applyAlignment="1">
      <alignment vertical="center"/>
    </xf>
    <xf numFmtId="164" fontId="38" fillId="0" borderId="2" xfId="1" applyFont="1" applyBorder="1" applyAlignment="1">
      <alignment horizontal="center" vertical="center"/>
    </xf>
    <xf numFmtId="164" fontId="38" fillId="0" borderId="0" xfId="1" applyFont="1" applyBorder="1" applyAlignment="1">
      <alignment horizontal="center" vertical="center"/>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abSelected="1" topLeftCell="A13" zoomScaleNormal="100" workbookViewId="0">
      <selection activeCell="H22" sqref="G22:H23"/>
    </sheetView>
  </sheetViews>
  <sheetFormatPr defaultColWidth="14.6640625" defaultRowHeight="13.2"/>
  <cols>
    <col min="1" max="1" width="25.6640625" style="9" customWidth="1"/>
    <col min="2" max="2" width="5.6640625" style="69"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3" t="s">
        <v>4</v>
      </c>
      <c r="B4" s="70"/>
      <c r="E4" s="12"/>
    </row>
    <row r="5" spans="1:5" s="2" customFormat="1" ht="12" customHeight="1">
      <c r="A5" s="53" t="s">
        <v>15</v>
      </c>
      <c r="B5" s="70"/>
    </row>
    <row r="6" spans="1:5" s="2" customFormat="1" ht="13.5" customHeight="1">
      <c r="A6" s="54" t="s">
        <v>5</v>
      </c>
      <c r="B6" s="70"/>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70</v>
      </c>
    </row>
    <row r="15" spans="1:5" s="2" customFormat="1" ht="15.6" customHeight="1">
      <c r="A15" s="13" t="s">
        <v>3</v>
      </c>
      <c r="B15" s="15" t="s">
        <v>0</v>
      </c>
      <c r="C15" s="4">
        <v>44369</v>
      </c>
    </row>
    <row r="16" spans="1:5" s="2" customFormat="1" ht="15.6" customHeight="1">
      <c r="A16" s="13" t="s">
        <v>1</v>
      </c>
      <c r="B16" s="15" t="s">
        <v>0</v>
      </c>
      <c r="C16" s="46">
        <v>32044</v>
      </c>
    </row>
    <row r="17" spans="1:5" s="2" customFormat="1" ht="14.1" customHeight="1">
      <c r="A17" s="1"/>
      <c r="B17" s="71"/>
    </row>
    <row r="18" spans="1:5" s="2" customFormat="1" ht="19.5" customHeight="1">
      <c r="A18" s="50" t="s">
        <v>71</v>
      </c>
      <c r="B18" s="20"/>
    </row>
    <row r="19" spans="1:5" s="2" customFormat="1" ht="19.5" customHeight="1">
      <c r="A19" s="13"/>
      <c r="B19" s="15"/>
    </row>
    <row r="20" spans="1:5" s="2" customFormat="1" ht="15.75" customHeight="1">
      <c r="A20" s="50" t="s">
        <v>63</v>
      </c>
      <c r="B20" s="15"/>
      <c r="C20" s="6"/>
      <c r="D20"/>
    </row>
    <row r="21" spans="1:5" s="17" customFormat="1" ht="18.75" customHeight="1">
      <c r="A21" s="1" t="s">
        <v>64</v>
      </c>
      <c r="B21" s="16"/>
      <c r="C21" s="16"/>
      <c r="D21" s="81" t="s">
        <v>123</v>
      </c>
      <c r="E21" s="82"/>
    </row>
    <row r="22" spans="1:5" s="17" customFormat="1" ht="14.1" customHeight="1">
      <c r="A22" s="1" t="s">
        <v>65</v>
      </c>
      <c r="D22" s="81" t="s">
        <v>124</v>
      </c>
      <c r="E22" s="82"/>
    </row>
    <row r="23" spans="1:5" s="17" customFormat="1" ht="15.6" customHeight="1">
      <c r="A23" s="1" t="s">
        <v>66</v>
      </c>
      <c r="D23" s="83">
        <v>44418</v>
      </c>
      <c r="E23" s="82"/>
    </row>
    <row r="24" spans="1:5" s="17" customFormat="1" ht="15.6" customHeight="1">
      <c r="A24" s="74" t="s">
        <v>58</v>
      </c>
      <c r="B24" s="75"/>
      <c r="C24" s="75"/>
      <c r="D24"/>
    </row>
    <row r="25" spans="1:5" s="17" customFormat="1" ht="15.6" customHeight="1">
      <c r="A25" s="76" t="s">
        <v>59</v>
      </c>
      <c r="B25" s="77"/>
      <c r="C25" s="77"/>
      <c r="D25"/>
    </row>
    <row r="26" spans="1:5" s="2" customFormat="1" ht="14.1" customHeight="1">
      <c r="A26" s="49"/>
      <c r="B26" s="71"/>
      <c r="C26" s="48"/>
    </row>
    <row r="27" spans="1:5" s="2" customFormat="1" ht="14.1" customHeight="1">
      <c r="A27" s="18"/>
      <c r="B27" s="71"/>
      <c r="C27" s="1"/>
    </row>
    <row r="28" spans="1:5" s="2" customFormat="1" ht="15.6" customHeight="1">
      <c r="A28" s="13" t="s">
        <v>16</v>
      </c>
      <c r="B28" s="15" t="s">
        <v>0</v>
      </c>
      <c r="C28" s="1" t="s">
        <v>72</v>
      </c>
    </row>
    <row r="29" spans="1:5" s="2" customFormat="1" ht="15.6" customHeight="1">
      <c r="A29" s="13" t="s">
        <v>17</v>
      </c>
      <c r="B29" s="15" t="s">
        <v>0</v>
      </c>
      <c r="C29" s="1" t="s">
        <v>73</v>
      </c>
    </row>
    <row r="30" spans="1:5" s="2" customFormat="1" ht="15.6" customHeight="1">
      <c r="A30" s="13"/>
      <c r="B30" s="15"/>
      <c r="C30" s="1" t="s">
        <v>74</v>
      </c>
    </row>
    <row r="31" spans="1:5" s="2" customFormat="1" ht="15.6" customHeight="1">
      <c r="A31" s="13" t="s">
        <v>18</v>
      </c>
      <c r="B31" s="15" t="s">
        <v>0</v>
      </c>
      <c r="C31" s="1" t="s">
        <v>75</v>
      </c>
    </row>
    <row r="32" spans="1:5" s="2" customFormat="1" ht="15.6" customHeight="1">
      <c r="A32" s="13" t="s">
        <v>19</v>
      </c>
      <c r="B32" s="15" t="s">
        <v>0</v>
      </c>
      <c r="C32" s="1" t="s">
        <v>76</v>
      </c>
    </row>
    <row r="33" spans="1:3" s="2" customFormat="1">
      <c r="A33" s="13" t="s">
        <v>20</v>
      </c>
      <c r="B33" s="15" t="s">
        <v>0</v>
      </c>
      <c r="C33" s="7"/>
    </row>
    <row r="34" spans="1:3" s="2" customFormat="1" ht="21.75" customHeight="1">
      <c r="A34" s="13" t="s">
        <v>21</v>
      </c>
      <c r="B34" s="15" t="s">
        <v>0</v>
      </c>
      <c r="C34" s="50" t="s">
        <v>77</v>
      </c>
    </row>
    <row r="35" spans="1:3" s="2" customFormat="1">
      <c r="A35" s="13" t="s">
        <v>22</v>
      </c>
      <c r="B35" s="15" t="s">
        <v>0</v>
      </c>
      <c r="C35" s="1" t="s">
        <v>78</v>
      </c>
    </row>
    <row r="36" spans="1:3" s="2" customFormat="1" ht="15.6" customHeight="1">
      <c r="A36" s="21" t="s">
        <v>23</v>
      </c>
      <c r="B36" s="22" t="s">
        <v>0</v>
      </c>
      <c r="C36" s="8">
        <v>42124</v>
      </c>
    </row>
    <row r="37" spans="1:3" s="2" customFormat="1" ht="15.6" customHeight="1">
      <c r="A37" s="13" t="s">
        <v>24</v>
      </c>
      <c r="B37" s="15" t="s">
        <v>0</v>
      </c>
      <c r="C37" s="7" t="s">
        <v>79</v>
      </c>
    </row>
    <row r="38" spans="1:3" s="2" customFormat="1" ht="15.6" customHeight="1">
      <c r="A38" s="13" t="s">
        <v>25</v>
      </c>
      <c r="B38" s="15" t="s">
        <v>0</v>
      </c>
      <c r="C38" s="7" t="s">
        <v>80</v>
      </c>
    </row>
    <row r="39" spans="1:3" s="2" customFormat="1" ht="15.6" customHeight="1">
      <c r="A39" s="13" t="s">
        <v>26</v>
      </c>
      <c r="B39" s="15" t="s">
        <v>0</v>
      </c>
      <c r="C39" s="7" t="s">
        <v>2</v>
      </c>
    </row>
    <row r="40" spans="1:3" s="2" customFormat="1" ht="15.6" customHeight="1">
      <c r="A40" s="13" t="s">
        <v>27</v>
      </c>
      <c r="B40" s="15" t="s">
        <v>0</v>
      </c>
      <c r="C40" s="4" t="s">
        <v>2</v>
      </c>
    </row>
    <row r="41" spans="1:3" s="2" customFormat="1" ht="15.6" customHeight="1">
      <c r="A41" s="13" t="s">
        <v>28</v>
      </c>
      <c r="B41" s="15" t="s">
        <v>0</v>
      </c>
      <c r="C41" s="1" t="s">
        <v>31</v>
      </c>
    </row>
    <row r="42" spans="1:3" s="2" customFormat="1" ht="15.6" customHeight="1">
      <c r="A42" s="13" t="s">
        <v>29</v>
      </c>
      <c r="B42" s="15" t="s">
        <v>0</v>
      </c>
      <c r="C42" s="4">
        <v>44365</v>
      </c>
    </row>
    <row r="43" spans="1:3" s="2" customFormat="1" ht="15.6" customHeight="1">
      <c r="A43" s="13" t="s">
        <v>30</v>
      </c>
      <c r="B43" s="15" t="s">
        <v>0</v>
      </c>
      <c r="C43" s="4" t="s">
        <v>81</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9"/>
  <sheetViews>
    <sheetView topLeftCell="A19" zoomScaleNormal="100" zoomScaleSheetLayoutView="115" workbookViewId="0">
      <selection activeCell="E19"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4"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5"/>
    </row>
    <row r="5" spans="1:5" s="2" customFormat="1" ht="10.5" customHeight="1">
      <c r="A5" s="23" t="s">
        <v>15</v>
      </c>
      <c r="B5" s="1"/>
      <c r="D5" s="29"/>
      <c r="E5" s="84"/>
    </row>
    <row r="6" spans="1:5" s="2" customFormat="1" ht="13.5" customHeight="1">
      <c r="A6" s="24" t="s">
        <v>5</v>
      </c>
      <c r="B6" s="1"/>
      <c r="D6" s="29"/>
      <c r="E6" s="84"/>
    </row>
    <row r="7" spans="1:5" s="2" customFormat="1" ht="15" customHeight="1">
      <c r="A7" s="1"/>
      <c r="B7" s="1"/>
      <c r="D7" s="29"/>
      <c r="E7" s="84"/>
    </row>
    <row r="8" spans="1:5" s="25" customFormat="1" ht="15.6">
      <c r="A8" s="45" t="s">
        <v>67</v>
      </c>
      <c r="D8" s="30"/>
      <c r="E8" s="86"/>
    </row>
    <row r="10" spans="1:5" ht="23.1" customHeight="1">
      <c r="D10" s="67" t="s">
        <v>34</v>
      </c>
      <c r="E10" s="87" t="s">
        <v>36</v>
      </c>
    </row>
    <row r="11" spans="1:5" ht="23.1" customHeight="1">
      <c r="A11" s="55" t="s">
        <v>32</v>
      </c>
      <c r="B11" s="55" t="s">
        <v>33</v>
      </c>
      <c r="C11" s="55"/>
      <c r="D11" s="31" t="s">
        <v>35</v>
      </c>
      <c r="E11" s="88" t="s">
        <v>37</v>
      </c>
    </row>
    <row r="14" spans="1:5" ht="26.4">
      <c r="A14" s="26">
        <v>1</v>
      </c>
      <c r="B14" s="51" t="s">
        <v>68</v>
      </c>
      <c r="D14" s="27">
        <v>280</v>
      </c>
      <c r="E14" s="89">
        <v>280</v>
      </c>
    </row>
    <row r="15" spans="1:5" ht="15.6">
      <c r="B15" s="32"/>
      <c r="E15" s="89"/>
    </row>
    <row r="16" spans="1:5" ht="39.6">
      <c r="A16" s="26">
        <v>2</v>
      </c>
      <c r="B16" s="51" t="s">
        <v>82</v>
      </c>
      <c r="C16" s="26" t="s">
        <v>32</v>
      </c>
      <c r="D16" s="27">
        <v>280</v>
      </c>
      <c r="E16" s="89"/>
    </row>
    <row r="17" spans="1:5" ht="18.75" customHeight="1">
      <c r="A17" s="26"/>
      <c r="B17" s="51"/>
      <c r="C17" s="26"/>
      <c r="E17" s="89"/>
    </row>
    <row r="18" spans="1:5" ht="61.5" customHeight="1">
      <c r="A18" s="26">
        <v>3</v>
      </c>
      <c r="B18" s="51" t="s">
        <v>125</v>
      </c>
      <c r="C18" s="26"/>
      <c r="D18" s="27">
        <v>2450</v>
      </c>
      <c r="E18" s="89">
        <v>750</v>
      </c>
    </row>
    <row r="19" spans="1:5" ht="16.5" customHeight="1">
      <c r="A19" s="26"/>
      <c r="B19" s="51"/>
      <c r="C19" s="26"/>
      <c r="E19" s="89"/>
    </row>
    <row r="20" spans="1:5" ht="26.4">
      <c r="A20" s="26">
        <v>4</v>
      </c>
      <c r="B20" s="51" t="s">
        <v>126</v>
      </c>
      <c r="C20" s="26"/>
      <c r="D20" s="27">
        <v>3000</v>
      </c>
      <c r="E20" s="89">
        <v>1650</v>
      </c>
    </row>
    <row r="21" spans="1:5" ht="18" customHeight="1">
      <c r="A21" s="26"/>
      <c r="B21" s="51"/>
      <c r="C21" s="26"/>
      <c r="E21" s="89"/>
    </row>
    <row r="22" spans="1:5" ht="26.4">
      <c r="A22" s="26">
        <v>5</v>
      </c>
      <c r="B22" s="51" t="s">
        <v>83</v>
      </c>
      <c r="C22" s="26" t="s">
        <v>32</v>
      </c>
      <c r="D22" s="27">
        <v>480</v>
      </c>
      <c r="E22" s="84" t="s">
        <v>127</v>
      </c>
    </row>
    <row r="23" spans="1:5">
      <c r="A23" s="26"/>
      <c r="B23" s="51"/>
      <c r="C23" s="26"/>
    </row>
    <row r="24" spans="1:5" ht="15.6">
      <c r="A24" s="26">
        <v>6</v>
      </c>
      <c r="B24" s="51" t="s">
        <v>69</v>
      </c>
      <c r="C24" s="26" t="s">
        <v>32</v>
      </c>
      <c r="D24" s="27">
        <v>192</v>
      </c>
      <c r="E24" s="89">
        <v>192</v>
      </c>
    </row>
    <row r="25" spans="1:5">
      <c r="A25" s="26"/>
      <c r="B25" s="51"/>
      <c r="C25" s="26"/>
    </row>
    <row r="26" spans="1:5" ht="23.1" customHeight="1" thickBot="1">
      <c r="A26" s="26"/>
      <c r="B26" s="58" t="s">
        <v>38</v>
      </c>
      <c r="C26" s="34" t="s">
        <v>0</v>
      </c>
      <c r="D26" s="39">
        <f>SUM(D14:D24)</f>
        <v>6682</v>
      </c>
      <c r="E26" s="90">
        <f>SUM(E14:E24)</f>
        <v>2872</v>
      </c>
    </row>
    <row r="27" spans="1:5" ht="13.8" thickTop="1">
      <c r="B27" s="32"/>
      <c r="D27" s="33"/>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topLeftCell="A23" zoomScaleNormal="100" workbookViewId="0">
      <selection activeCell="E23"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1"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91"/>
    </row>
    <row r="5" spans="1:5" s="48" customFormat="1" ht="10.5" customHeight="1">
      <c r="A5" s="53" t="s">
        <v>15</v>
      </c>
      <c r="B5" s="1"/>
      <c r="D5" s="29"/>
      <c r="E5" s="91"/>
    </row>
    <row r="6" spans="1:5" s="48" customFormat="1" ht="13.5" customHeight="1">
      <c r="A6" s="54" t="s">
        <v>5</v>
      </c>
      <c r="B6" s="1"/>
      <c r="D6" s="29"/>
      <c r="E6" s="91"/>
    </row>
    <row r="7" spans="1:5" s="48" customFormat="1" ht="15" customHeight="1">
      <c r="A7" s="1"/>
      <c r="B7" s="1"/>
      <c r="D7" s="29"/>
      <c r="E7" s="91"/>
    </row>
    <row r="8" spans="1:5" s="25" customFormat="1" ht="23.1" customHeight="1">
      <c r="A8" s="68" t="s">
        <v>84</v>
      </c>
      <c r="D8" s="30"/>
      <c r="E8" s="92"/>
    </row>
    <row r="10" spans="1:5" ht="23.1" customHeight="1">
      <c r="A10" s="56"/>
      <c r="B10" s="56"/>
      <c r="C10" s="56"/>
      <c r="D10" s="78" t="s">
        <v>41</v>
      </c>
      <c r="E10" s="78"/>
    </row>
    <row r="11" spans="1:5" ht="23.1" customHeight="1">
      <c r="A11" s="65" t="s">
        <v>32</v>
      </c>
      <c r="B11" s="65" t="s">
        <v>40</v>
      </c>
      <c r="C11" s="66" t="s">
        <v>39</v>
      </c>
      <c r="D11" s="66" t="s">
        <v>42</v>
      </c>
      <c r="E11" s="93" t="s">
        <v>43</v>
      </c>
    </row>
    <row r="12" spans="1:5" ht="15" customHeight="1"/>
    <row r="13" spans="1:5" ht="23.1" customHeight="1">
      <c r="A13" s="26">
        <v>1</v>
      </c>
      <c r="B13" s="52" t="s">
        <v>85</v>
      </c>
      <c r="C13" s="26">
        <v>1</v>
      </c>
      <c r="D13" s="27">
        <v>2070</v>
      </c>
      <c r="E13" s="94">
        <v>1656</v>
      </c>
    </row>
    <row r="14" spans="1:5" ht="23.1" customHeight="1">
      <c r="A14" s="26">
        <v>2</v>
      </c>
      <c r="B14" s="52" t="s">
        <v>86</v>
      </c>
      <c r="C14" s="26">
        <v>1</v>
      </c>
      <c r="D14" s="27">
        <v>193</v>
      </c>
      <c r="E14" s="94"/>
    </row>
    <row r="15" spans="1:5" ht="23.1" customHeight="1">
      <c r="A15" s="26">
        <v>3</v>
      </c>
      <c r="B15" s="52" t="s">
        <v>87</v>
      </c>
      <c r="C15" s="26">
        <v>2</v>
      </c>
      <c r="D15" s="27">
        <f>16*2</f>
        <v>32</v>
      </c>
      <c r="E15" s="94"/>
    </row>
    <row r="16" spans="1:5" ht="23.1" customHeight="1">
      <c r="A16" s="26">
        <v>4</v>
      </c>
      <c r="B16" s="52" t="s">
        <v>88</v>
      </c>
      <c r="C16" s="26">
        <v>2</v>
      </c>
      <c r="D16" s="27">
        <v>59</v>
      </c>
      <c r="E16" s="94"/>
    </row>
    <row r="17" spans="1:5" s="38" customFormat="1" ht="23.1" customHeight="1">
      <c r="A17" s="26">
        <v>5</v>
      </c>
      <c r="B17" s="52" t="s">
        <v>89</v>
      </c>
      <c r="C17" s="36">
        <v>1</v>
      </c>
      <c r="D17" s="27">
        <v>237</v>
      </c>
      <c r="E17" s="94">
        <v>189.6</v>
      </c>
    </row>
    <row r="18" spans="1:5" s="38" customFormat="1" ht="23.1" customHeight="1">
      <c r="A18" s="26">
        <v>6</v>
      </c>
      <c r="B18" s="52" t="s">
        <v>90</v>
      </c>
      <c r="C18" s="36">
        <v>2</v>
      </c>
      <c r="D18" s="27">
        <f>41*2</f>
        <v>82</v>
      </c>
      <c r="E18" s="94"/>
    </row>
    <row r="19" spans="1:5" s="38" customFormat="1" ht="23.1" customHeight="1">
      <c r="A19" s="26">
        <v>7</v>
      </c>
      <c r="B19" s="52" t="s">
        <v>91</v>
      </c>
      <c r="C19" s="36">
        <v>2</v>
      </c>
      <c r="D19" s="27">
        <f>877*2</f>
        <v>1754</v>
      </c>
      <c r="E19" s="94"/>
    </row>
    <row r="20" spans="1:5" s="38" customFormat="1" ht="23.1" customHeight="1">
      <c r="A20" s="26">
        <v>8</v>
      </c>
      <c r="B20" s="52" t="s">
        <v>92</v>
      </c>
      <c r="C20" s="36">
        <v>2</v>
      </c>
      <c r="D20" s="27">
        <f>30*2</f>
        <v>60</v>
      </c>
      <c r="E20" s="94"/>
    </row>
    <row r="21" spans="1:5" s="38" customFormat="1" ht="23.1" customHeight="1">
      <c r="A21" s="26">
        <v>9</v>
      </c>
      <c r="B21" s="52" t="s">
        <v>93</v>
      </c>
      <c r="C21" s="36">
        <v>2</v>
      </c>
      <c r="D21" s="27">
        <v>115</v>
      </c>
      <c r="E21" s="94"/>
    </row>
    <row r="22" spans="1:5" s="38" customFormat="1" ht="23.1" customHeight="1">
      <c r="A22" s="26">
        <v>10</v>
      </c>
      <c r="B22" s="52" t="s">
        <v>94</v>
      </c>
      <c r="C22" s="36">
        <v>1</v>
      </c>
      <c r="D22" s="27">
        <v>603</v>
      </c>
      <c r="E22" s="94">
        <v>482</v>
      </c>
    </row>
    <row r="23" spans="1:5" s="38" customFormat="1" ht="23.1" customHeight="1">
      <c r="A23" s="26">
        <v>11</v>
      </c>
      <c r="B23" s="52" t="s">
        <v>95</v>
      </c>
      <c r="C23" s="36">
        <v>2</v>
      </c>
      <c r="D23" s="27">
        <f>13*2</f>
        <v>26</v>
      </c>
      <c r="E23" s="94"/>
    </row>
    <row r="24" spans="1:5" s="38" customFormat="1" ht="23.1" customHeight="1">
      <c r="A24" s="26">
        <v>12</v>
      </c>
      <c r="B24" s="52" t="s">
        <v>96</v>
      </c>
      <c r="C24" s="36">
        <v>2</v>
      </c>
      <c r="D24" s="27">
        <f>63*2</f>
        <v>126</v>
      </c>
      <c r="E24" s="80"/>
    </row>
    <row r="25" spans="1:5" s="38" customFormat="1" ht="23.1" customHeight="1">
      <c r="A25" s="26">
        <v>13</v>
      </c>
      <c r="B25" s="52" t="s">
        <v>97</v>
      </c>
      <c r="C25" s="36">
        <v>1</v>
      </c>
      <c r="D25" s="72" t="s">
        <v>98</v>
      </c>
      <c r="E25" s="80"/>
    </row>
    <row r="26" spans="1:5" s="38" customFormat="1" ht="23.1" customHeight="1">
      <c r="A26" s="26">
        <v>14</v>
      </c>
      <c r="B26" s="52" t="s">
        <v>99</v>
      </c>
      <c r="C26" s="36">
        <v>4</v>
      </c>
      <c r="D26" s="27">
        <v>14</v>
      </c>
      <c r="E26" s="80"/>
    </row>
    <row r="27" spans="1:5" s="38" customFormat="1" ht="23.1" customHeight="1">
      <c r="A27" s="26">
        <v>15</v>
      </c>
      <c r="B27" s="52" t="s">
        <v>100</v>
      </c>
      <c r="C27" s="36">
        <v>1</v>
      </c>
      <c r="D27" s="27">
        <v>515</v>
      </c>
      <c r="E27" s="80"/>
    </row>
    <row r="28" spans="1:5" s="38" customFormat="1" ht="23.1" customHeight="1">
      <c r="A28" s="26">
        <v>16</v>
      </c>
      <c r="B28" s="52" t="s">
        <v>101</v>
      </c>
      <c r="C28" s="36">
        <v>1</v>
      </c>
      <c r="D28" s="27">
        <v>3404</v>
      </c>
      <c r="E28" s="80"/>
    </row>
    <row r="29" spans="1:5" s="38" customFormat="1" ht="23.1" customHeight="1">
      <c r="A29" s="26">
        <v>17</v>
      </c>
      <c r="B29" s="52" t="s">
        <v>102</v>
      </c>
      <c r="C29" s="36">
        <v>1</v>
      </c>
      <c r="D29" s="27">
        <v>295</v>
      </c>
      <c r="E29" s="80"/>
    </row>
    <row r="30" spans="1:5" s="38" customFormat="1" ht="23.1" customHeight="1">
      <c r="A30" s="26">
        <v>18</v>
      </c>
      <c r="B30" s="52" t="s">
        <v>103</v>
      </c>
      <c r="C30" s="36">
        <v>2</v>
      </c>
      <c r="D30" s="27">
        <f>256*2</f>
        <v>512</v>
      </c>
      <c r="E30" s="80"/>
    </row>
    <row r="31" spans="1:5" s="38" customFormat="1" ht="23.1" customHeight="1">
      <c r="A31" s="26">
        <v>19</v>
      </c>
      <c r="B31" s="52" t="s">
        <v>104</v>
      </c>
      <c r="C31" s="36">
        <v>1</v>
      </c>
      <c r="D31" s="27">
        <v>205</v>
      </c>
      <c r="E31" s="80"/>
    </row>
    <row r="32" spans="1:5" s="38" customFormat="1" ht="23.1" customHeight="1">
      <c r="A32" s="26">
        <v>20</v>
      </c>
      <c r="B32" s="52" t="s">
        <v>105</v>
      </c>
      <c r="C32" s="36">
        <v>1</v>
      </c>
      <c r="D32" s="27">
        <v>205</v>
      </c>
      <c r="E32" s="80"/>
    </row>
    <row r="33" spans="1:6" s="38" customFormat="1" ht="9" customHeight="1">
      <c r="A33" s="26"/>
      <c r="B33" s="52"/>
      <c r="C33" s="36"/>
      <c r="D33" s="37"/>
      <c r="E33" s="80"/>
    </row>
    <row r="34" spans="1:6" s="61" customFormat="1" ht="23.1" customHeight="1" thickBot="1">
      <c r="A34" s="57"/>
      <c r="B34" s="58" t="s">
        <v>106</v>
      </c>
      <c r="C34" s="59" t="s">
        <v>0</v>
      </c>
      <c r="D34" s="64">
        <f>SUM(D13:D33)</f>
        <v>10507</v>
      </c>
      <c r="E34" s="95">
        <f>SUM(E13:E33)</f>
        <v>2327.6</v>
      </c>
    </row>
    <row r="35" spans="1:6" ht="9" customHeight="1" thickTop="1">
      <c r="A35" s="35"/>
      <c r="B35" s="58"/>
      <c r="C35" s="59"/>
      <c r="D35" s="63"/>
      <c r="E35" s="96"/>
      <c r="F35" s="27"/>
    </row>
    <row r="36" spans="1:6">
      <c r="A36" s="35"/>
      <c r="B36" s="40" t="s">
        <v>61</v>
      </c>
      <c r="C36" s="40"/>
      <c r="D36" s="47"/>
      <c r="E36" s="96"/>
      <c r="F36" s="27"/>
    </row>
    <row r="37" spans="1:6">
      <c r="B37" s="40" t="s">
        <v>62</v>
      </c>
      <c r="C37" s="40"/>
      <c r="D37" s="47"/>
      <c r="E37" s="96"/>
      <c r="F37" s="27"/>
    </row>
    <row r="38" spans="1:6">
      <c r="A38" s="35"/>
      <c r="B38" s="40"/>
    </row>
    <row r="39" spans="1:6">
      <c r="B39" s="47"/>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topLeftCell="A25" zoomScaleNormal="100" workbookViewId="0">
      <selection activeCell="E16"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1" customWidth="1"/>
    <col min="6" max="16384" width="14.6640625" style="9"/>
  </cols>
  <sheetData>
    <row r="1" spans="1:5">
      <c r="C1" s="10"/>
      <c r="D1" s="28"/>
    </row>
    <row r="2" spans="1:5">
      <c r="C2" s="10"/>
      <c r="D2" s="28"/>
    </row>
    <row r="3" spans="1:5">
      <c r="C3" s="10"/>
      <c r="D3" s="28"/>
    </row>
    <row r="4" spans="1:5" s="48" customFormat="1" ht="13.5" customHeight="1">
      <c r="A4" s="53" t="s">
        <v>4</v>
      </c>
      <c r="B4" s="1"/>
      <c r="D4" s="29"/>
      <c r="E4" s="91"/>
    </row>
    <row r="5" spans="1:5" s="48" customFormat="1" ht="10.5" customHeight="1">
      <c r="A5" s="53" t="s">
        <v>15</v>
      </c>
      <c r="B5" s="1"/>
      <c r="D5" s="29"/>
      <c r="E5" s="91"/>
    </row>
    <row r="6" spans="1:5" s="48" customFormat="1" ht="13.5" customHeight="1">
      <c r="A6" s="54" t="s">
        <v>5</v>
      </c>
      <c r="B6" s="1"/>
      <c r="D6" s="29"/>
      <c r="E6" s="91"/>
    </row>
    <row r="7" spans="1:5" s="48" customFormat="1" ht="15" customHeight="1">
      <c r="A7" s="1"/>
      <c r="B7" s="1"/>
      <c r="D7" s="29"/>
      <c r="E7" s="91"/>
    </row>
    <row r="8" spans="1:5" s="25" customFormat="1" ht="23.1" customHeight="1">
      <c r="A8" s="68" t="s">
        <v>84</v>
      </c>
      <c r="D8" s="30"/>
      <c r="E8" s="92"/>
    </row>
    <row r="10" spans="1:5" ht="23.1" customHeight="1">
      <c r="A10" s="56"/>
      <c r="B10" s="56"/>
      <c r="C10" s="56"/>
      <c r="D10" s="78" t="s">
        <v>41</v>
      </c>
      <c r="E10" s="78"/>
    </row>
    <row r="11" spans="1:5" ht="23.1" customHeight="1">
      <c r="A11" s="65" t="s">
        <v>32</v>
      </c>
      <c r="B11" s="65" t="s">
        <v>40</v>
      </c>
      <c r="C11" s="66" t="s">
        <v>39</v>
      </c>
      <c r="D11" s="66" t="s">
        <v>42</v>
      </c>
      <c r="E11" s="93" t="s">
        <v>43</v>
      </c>
    </row>
    <row r="12" spans="1:5" ht="15" customHeight="1">
      <c r="B12" s="73" t="s">
        <v>121</v>
      </c>
      <c r="E12" s="97">
        <v>2327.6</v>
      </c>
    </row>
    <row r="13" spans="1:5" ht="23.1" customHeight="1">
      <c r="A13" s="26">
        <v>21</v>
      </c>
      <c r="B13" s="52" t="s">
        <v>107</v>
      </c>
      <c r="C13" s="26">
        <v>1</v>
      </c>
      <c r="D13" s="27">
        <v>189</v>
      </c>
      <c r="E13" s="80"/>
    </row>
    <row r="14" spans="1:5" ht="23.1" customHeight="1">
      <c r="A14" s="26">
        <v>22</v>
      </c>
      <c r="B14" s="52" t="s">
        <v>108</v>
      </c>
      <c r="C14" s="26">
        <v>1</v>
      </c>
      <c r="D14" s="27">
        <v>8</v>
      </c>
      <c r="E14" s="80"/>
    </row>
    <row r="15" spans="1:5" ht="23.1" customHeight="1">
      <c r="A15" s="26">
        <v>23</v>
      </c>
      <c r="B15" s="52" t="s">
        <v>109</v>
      </c>
      <c r="C15" s="26">
        <v>1</v>
      </c>
      <c r="D15" s="27">
        <v>177</v>
      </c>
      <c r="E15" s="80"/>
    </row>
    <row r="16" spans="1:5" ht="23.1" customHeight="1">
      <c r="A16" s="26">
        <v>24</v>
      </c>
      <c r="B16" s="52" t="s">
        <v>110</v>
      </c>
      <c r="C16" s="26">
        <v>1</v>
      </c>
      <c r="D16" s="27">
        <v>16</v>
      </c>
      <c r="E16" s="80"/>
    </row>
    <row r="17" spans="1:6" s="38" customFormat="1" ht="23.1" customHeight="1">
      <c r="A17" s="26">
        <v>25</v>
      </c>
      <c r="B17" s="52" t="s">
        <v>111</v>
      </c>
      <c r="C17" s="36">
        <v>1</v>
      </c>
      <c r="D17" s="27">
        <v>19</v>
      </c>
      <c r="E17" s="94">
        <v>14.88</v>
      </c>
    </row>
    <row r="18" spans="1:6" s="38" customFormat="1" ht="23.1" customHeight="1">
      <c r="A18" s="26">
        <v>26</v>
      </c>
      <c r="B18" s="52" t="s">
        <v>112</v>
      </c>
      <c r="C18" s="36">
        <v>1</v>
      </c>
      <c r="D18" s="27">
        <v>138</v>
      </c>
      <c r="E18" s="94">
        <v>110</v>
      </c>
    </row>
    <row r="19" spans="1:6" s="38" customFormat="1" ht="23.1" customHeight="1">
      <c r="A19" s="26">
        <v>27</v>
      </c>
      <c r="B19" s="52" t="s">
        <v>113</v>
      </c>
      <c r="C19" s="36">
        <v>1</v>
      </c>
      <c r="D19" s="27">
        <v>99</v>
      </c>
      <c r="E19" s="94">
        <v>79.040000000000006</v>
      </c>
    </row>
    <row r="20" spans="1:6" s="38" customFormat="1" ht="23.1" customHeight="1">
      <c r="A20" s="26">
        <v>28</v>
      </c>
      <c r="B20" s="52" t="s">
        <v>114</v>
      </c>
      <c r="C20" s="36">
        <v>1</v>
      </c>
      <c r="D20" s="27">
        <v>99</v>
      </c>
      <c r="E20" s="94">
        <v>79.040000000000006</v>
      </c>
    </row>
    <row r="21" spans="1:6" s="38" customFormat="1" ht="23.1" customHeight="1">
      <c r="A21" s="26">
        <v>29</v>
      </c>
      <c r="B21" s="52" t="s">
        <v>115</v>
      </c>
      <c r="C21" s="36">
        <v>1</v>
      </c>
      <c r="D21" s="27">
        <v>155</v>
      </c>
      <c r="E21" s="94"/>
    </row>
    <row r="22" spans="1:6" s="38" customFormat="1" ht="23.1" customHeight="1">
      <c r="A22" s="26">
        <v>30</v>
      </c>
      <c r="B22" s="52" t="s">
        <v>116</v>
      </c>
      <c r="C22" s="36">
        <v>1</v>
      </c>
      <c r="D22" s="27">
        <v>720</v>
      </c>
      <c r="E22" s="94"/>
    </row>
    <row r="23" spans="1:6" s="38" customFormat="1" ht="23.1" customHeight="1">
      <c r="A23" s="26">
        <v>31</v>
      </c>
      <c r="B23" s="52" t="s">
        <v>117</v>
      </c>
      <c r="C23" s="36">
        <v>2</v>
      </c>
      <c r="D23" s="27">
        <v>83</v>
      </c>
      <c r="E23" s="94"/>
    </row>
    <row r="24" spans="1:6" s="38" customFormat="1" ht="23.1" customHeight="1">
      <c r="A24" s="26">
        <v>32</v>
      </c>
      <c r="B24" s="52" t="s">
        <v>118</v>
      </c>
      <c r="C24" s="36">
        <v>1</v>
      </c>
      <c r="D24" s="27">
        <v>59</v>
      </c>
      <c r="E24" s="94"/>
    </row>
    <row r="25" spans="1:6" s="38" customFormat="1" ht="23.1" customHeight="1">
      <c r="A25" s="26">
        <v>33</v>
      </c>
      <c r="B25" s="52" t="s">
        <v>120</v>
      </c>
      <c r="C25" s="36" t="s">
        <v>32</v>
      </c>
      <c r="D25" s="72">
        <v>60</v>
      </c>
      <c r="E25" s="94">
        <v>60</v>
      </c>
    </row>
    <row r="26" spans="1:6" s="38" customFormat="1" ht="23.1" customHeight="1">
      <c r="A26" s="26">
        <v>34</v>
      </c>
      <c r="B26" s="52" t="s">
        <v>119</v>
      </c>
      <c r="C26" s="36"/>
      <c r="D26" s="27">
        <v>400</v>
      </c>
      <c r="E26" s="80"/>
    </row>
    <row r="27" spans="1:6" s="38" customFormat="1" ht="9" customHeight="1">
      <c r="A27" s="26"/>
      <c r="B27" s="52"/>
      <c r="C27" s="36"/>
      <c r="D27" s="37"/>
      <c r="E27" s="80"/>
    </row>
    <row r="28" spans="1:6" s="61" customFormat="1" ht="23.1" customHeight="1">
      <c r="A28" s="57"/>
      <c r="B28" s="58" t="s">
        <v>44</v>
      </c>
      <c r="C28" s="59" t="s">
        <v>0</v>
      </c>
      <c r="D28" s="60">
        <f>SUM(D13:D27,'MAT 1'!D34)</f>
        <v>12729</v>
      </c>
      <c r="E28" s="98">
        <f>SUM(E13:E27,'MAT 1'!E34)</f>
        <v>2670.56</v>
      </c>
    </row>
    <row r="29" spans="1:6" s="61" customFormat="1" ht="22.5" customHeight="1">
      <c r="A29" s="62"/>
      <c r="B29" s="58" t="s">
        <v>38</v>
      </c>
      <c r="C29" s="59" t="s">
        <v>0</v>
      </c>
      <c r="D29" s="63">
        <f>LAB!D26</f>
        <v>6682</v>
      </c>
      <c r="E29" s="99">
        <f>LAB!E26</f>
        <v>2872</v>
      </c>
    </row>
    <row r="30" spans="1:6" ht="27.75" customHeight="1" thickBot="1">
      <c r="A30" s="35"/>
      <c r="B30" s="58" t="s">
        <v>45</v>
      </c>
      <c r="C30" s="59" t="s">
        <v>0</v>
      </c>
      <c r="D30" s="64">
        <f>SUM(D28:D29)</f>
        <v>19411</v>
      </c>
      <c r="E30" s="95">
        <f>SUM(E28:E29)</f>
        <v>5542.5599999999995</v>
      </c>
      <c r="F30" s="27"/>
    </row>
    <row r="31" spans="1:6" ht="9" customHeight="1" thickTop="1">
      <c r="A31" s="35"/>
      <c r="B31" s="58"/>
      <c r="C31" s="59"/>
      <c r="D31" s="63"/>
      <c r="E31" s="96"/>
      <c r="F31" s="27"/>
    </row>
    <row r="32" spans="1:6">
      <c r="A32" s="35"/>
      <c r="B32" s="40" t="s">
        <v>61</v>
      </c>
      <c r="C32" s="40"/>
      <c r="D32" s="47"/>
      <c r="E32" s="96"/>
      <c r="F32" s="27"/>
    </row>
    <row r="33" spans="1:6">
      <c r="B33" s="40" t="s">
        <v>62</v>
      </c>
      <c r="C33" s="40"/>
      <c r="D33" s="47"/>
      <c r="E33" s="96"/>
      <c r="F33" s="27"/>
    </row>
    <row r="34" spans="1:6">
      <c r="A34" s="35"/>
      <c r="B34" s="40" t="s">
        <v>122</v>
      </c>
    </row>
    <row r="35" spans="1:6">
      <c r="B35" s="47"/>
    </row>
    <row r="36" spans="1:6">
      <c r="B36" s="47"/>
    </row>
    <row r="37" spans="1:6">
      <c r="B37" s="47"/>
    </row>
    <row r="38" spans="1:6">
      <c r="B38" s="47"/>
    </row>
    <row r="39" spans="1:6">
      <c r="B39" s="47"/>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I26" sqref="I2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3" t="s">
        <v>4</v>
      </c>
      <c r="B4" s="1"/>
      <c r="C4" s="1"/>
      <c r="F4" s="12"/>
    </row>
    <row r="5" spans="1:6" s="2" customFormat="1" ht="12" customHeight="1">
      <c r="A5" s="53" t="s">
        <v>15</v>
      </c>
      <c r="B5" s="1"/>
      <c r="C5" s="1"/>
    </row>
    <row r="6" spans="1:6" s="2" customFormat="1" ht="13.5" customHeight="1">
      <c r="A6" s="54"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9" t="s">
        <v>60</v>
      </c>
      <c r="E19" s="79"/>
      <c r="F19" s="79"/>
    </row>
    <row r="20" spans="1:6" s="2" customFormat="1" ht="85.5" customHeight="1">
      <c r="A20" s="13"/>
      <c r="B20" s="15"/>
      <c r="C20" s="13"/>
      <c r="D20" s="79"/>
      <c r="E20" s="79"/>
      <c r="F20" s="79"/>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2021-01-30T08:06:10Z</cp:lastPrinted>
  <dcterms:created xsi:type="dcterms:W3CDTF">2020-09-09T09:05:40Z</dcterms:created>
  <dcterms:modified xsi:type="dcterms:W3CDTF">2021-08-10T09:35:27Z</dcterms:modified>
</cp:coreProperties>
</file>