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codeName="ThisWorkbook"/>
  <mc:AlternateContent xmlns:mc="http://schemas.openxmlformats.org/markup-compatibility/2006">
    <mc:Choice Requires="x15">
      <x15ac:absPath xmlns:x15ac="http://schemas.microsoft.com/office/spreadsheetml/2010/11/ac" url="Z:\PA\PA UBI DOC\Est 2021\"/>
    </mc:Choice>
  </mc:AlternateContent>
  <xr:revisionPtr revIDLastSave="0" documentId="13_ncr:1_{814676F2-685B-405F-907A-8A0A90A549D2}" xr6:coauthVersionLast="47" xr6:coauthVersionMax="47" xr10:uidLastSave="{00000000-0000-0000-0000-000000000000}"/>
  <bookViews>
    <workbookView xWindow="2688" yWindow="2688" windowWidth="17280" windowHeight="9024" xr2:uid="{00000000-000D-0000-FFFF-FFFF00000000}"/>
  </bookViews>
  <sheets>
    <sheet name="COVER" sheetId="2" r:id="rId1"/>
    <sheet name="LAB" sheetId="5" r:id="rId2"/>
    <sheet name="MAT 1" sheetId="9" r:id="rId3"/>
    <sheet name="MAT 2" sheetId="12" r:id="rId4"/>
    <sheet name="MAT 3" sheetId="13" r:id="rId5"/>
    <sheet name="MAT 4" sheetId="16" r:id="rId6"/>
    <sheet name="SUPP-1" sheetId="17" r:id="rId7"/>
    <sheet name="SUPP-2" sheetId="18" r:id="rId8"/>
    <sheet name="SUPP-3" sheetId="19" r:id="rId9"/>
    <sheet name="SURVEYOR'S PARTICULARS" sheetId="7" r:id="rId10"/>
  </sheets>
  <definedNames>
    <definedName name="_xlnm.Print_Area" localSheetId="9">'SURVEYOR''S PARTICULARS'!$A$1:$G$42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6" l="1"/>
  <c r="E20" i="16"/>
  <c r="E21" i="16"/>
  <c r="E34" i="13"/>
  <c r="E34" i="12"/>
  <c r="E34" i="9"/>
  <c r="E26" i="5"/>
  <c r="I23" i="19"/>
  <c r="I23" i="18"/>
  <c r="I26" i="17"/>
  <c r="H23" i="19" l="1"/>
  <c r="H23" i="18"/>
  <c r="H26" i="17"/>
  <c r="D26" i="5"/>
  <c r="D20" i="16" s="1"/>
  <c r="D13" i="9"/>
  <c r="D18" i="12"/>
  <c r="D13" i="16"/>
  <c r="D32" i="13"/>
  <c r="D31" i="13"/>
  <c r="D22" i="13"/>
  <c r="D20" i="13"/>
  <c r="D34" i="13" l="1"/>
  <c r="D31" i="12"/>
  <c r="D29" i="12"/>
  <c r="D17" i="12"/>
  <c r="D32" i="9"/>
  <c r="D22" i="9"/>
  <c r="D18" i="9"/>
  <c r="D34" i="9" s="1"/>
  <c r="D34" i="12" l="1"/>
  <c r="D19" i="16" s="1"/>
  <c r="D21" i="16" s="1"/>
</calcChain>
</file>

<file path=xl/sharedStrings.xml><?xml version="1.0" encoding="utf-8"?>
<sst xmlns="http://schemas.openxmlformats.org/spreadsheetml/2006/main" count="358" uniqueCount="197">
  <si>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</si>
  <si>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</si>
  <si>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</si>
  <si>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</si>
  <si>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</si>
  <si>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</si>
  <si>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</si>
  <si>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</si>
  <si>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</si>
  <si>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</si>
  <si>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</si>
  <si>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</si>
  <si>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</si>
  <si>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</si>
  <si>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</si>
  <si>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</si>
  <si>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</si>
  <si>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</si>
  <si>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</si>
  <si>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</si>
  <si>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</si>
  <si>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</si>
  <si>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</si>
  <si>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</si>
  <si>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</si>
  <si>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</si>
  <si>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</si>
  <si>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</si>
  <si>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</si>
  <si>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</si>
  <si>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</si>
  <si>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</si>
  <si>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</si>
  <si>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</si>
  <si>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</si>
  <si>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</si>
  <si>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</si>
  <si>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</si>
  <si>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 CARRY OUT DIAGNOSTIC CHECK.</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</si>
  <si>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</si>
  <si>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</si>
  <si>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</si>
  <si>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</si>
  <si>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</si>
  <si>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</si>
  <si>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</si>
  <si>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</si>
  <si>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</si>
  <si>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</si>
  <si>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</si>
  <si>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</si>
  <si>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</si>
  <si>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</si>
  <si>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</si>
  <si>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</si>
  <si>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</si>
  <si>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</si>
  <si>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</si>
  <si>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</si>
  <si>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Attn: Motor Claims Dept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</si>
  <si>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</si>
  <si>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</si>
  <si>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</si>
  <si>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</si>
  <si>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</si>
  <si>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</si>
  <si>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AIG ASIA PACIFIC INSURANCE PTE LTD</t>
  </si>
  <si>
    <t>78 SHENTON WAY</t>
  </si>
  <si>
    <t>#07-16 AIG BUILDING</t>
  </si>
  <si>
    <t>SINGAPORE 079120</t>
  </si>
  <si>
    <t>YOUR INSURED VEH NO : N/A</t>
  </si>
  <si>
    <t>TO REMOVE AND RENEW AIRCON CONDENSER, ADDITIONAL RADIATOR AND RADIATOR. CHECK ELECTRICAL FANS AND CONTROL UNIT. PRESSURISE COOLING SYSTEM. TO CARRY OUT VACUUM AND REGAS</t>
  </si>
  <si>
    <t>FRONT BUMPER SPOILER</t>
  </si>
  <si>
    <t xml:space="preserve">A/C CONDENSER </t>
  </si>
  <si>
    <t>RADIATOR</t>
  </si>
  <si>
    <t>PA/OD/0169/2021/ET</t>
  </si>
  <si>
    <t>MR CAI HONG BO</t>
  </si>
  <si>
    <t>7 DAIRY FARM HEIGHTS</t>
  </si>
  <si>
    <t>#04-13.</t>
  </si>
  <si>
    <t>SINGAPORE 677669</t>
  </si>
  <si>
    <t>HP +65 9839 7035</t>
  </si>
  <si>
    <t>AUDI Q3 1.4 TFSI S TRONIC</t>
  </si>
  <si>
    <t>CZD C06828</t>
  </si>
  <si>
    <t>WAUZZZF33M1014796</t>
  </si>
  <si>
    <t>HILLION MALL CARPARK @ B2</t>
  </si>
  <si>
    <t>TO REMOVE, CHECK AND TRANSFER FRONT WIRE HARNESS FOR HEADLIGHTS, HORNS, OUTSIDE TEPMERATURE SENSOR, HEADLIGHT WASHER ASSY AND FRONT PARKING AID.</t>
  </si>
  <si>
    <t>TO REMOVE AND TRANSFER LHS HEADLIGHT'S CONTROL UNIT AND POWER MODULE.</t>
  </si>
  <si>
    <t>TO RESPRAY FRONT BUMPER, BONNET, HINGES AND FRONT FENDER.</t>
  </si>
  <si>
    <t>ESTIMATED LABOUR CHARGES FOR ACCIDENT VEHICLE SMW 4803 Z</t>
  </si>
  <si>
    <t>MATERIAL LIST FOR ACCIDENT VEHICLE REGN NO. SMW 4803 Z</t>
  </si>
  <si>
    <t>FRONT BUMPER LOWER GRILLE COVER</t>
  </si>
  <si>
    <t>FRONT BUMPER LOWER CLOSING ELEMENT</t>
  </si>
  <si>
    <t>FRONT BUMPER SPOILER BRACKET</t>
  </si>
  <si>
    <t>FRONT BUMPER AIR GUIDE GRILLE - LH / RH</t>
  </si>
  <si>
    <t>PARKING MODULE BRACKET</t>
  </si>
  <si>
    <t>PARKING MODULE SECURING PLATE</t>
  </si>
  <si>
    <t>FRONT BUMPER CAMERA</t>
  </si>
  <si>
    <t>FRONT BUMPER REINFORCEMENT</t>
  </si>
  <si>
    <t>FRONT BUMPER REINFORCEMENT FOAM FILLER</t>
  </si>
  <si>
    <t>FRONT BUMPER TOP COVER</t>
  </si>
  <si>
    <t>FRONT BUMPER GUIDE SECTION - LH / RH</t>
  </si>
  <si>
    <t>CAUTION STICKER</t>
  </si>
  <si>
    <t>AIR COND STICKER</t>
  </si>
  <si>
    <t>SIGNAL HORN HIGH TONE  - LH</t>
  </si>
  <si>
    <t>FRONT PARKING SENSOR</t>
  </si>
  <si>
    <t>FRONT PARKING SENSOR SEAL RING</t>
  </si>
  <si>
    <t>FRONT FENDER - LH</t>
  </si>
  <si>
    <t>FRONT FENDER ATTACHMENT PARTS - LH</t>
  </si>
  <si>
    <t>FRONT FENDER BRACKET - LH REAR</t>
  </si>
  <si>
    <t>FRONT FENDER BRACKET - LH FRONT</t>
  </si>
  <si>
    <t>FRONT FENDER SEAL - LH</t>
  </si>
  <si>
    <t>FRONT FENDER DAMPER - LH UPPER</t>
  </si>
  <si>
    <t>FRONT WHEEL HOUSING LINER  - LH FRONT</t>
  </si>
  <si>
    <t>FRONT WHEEL HOUSING LINER  ATTACHMENT PARTS</t>
  </si>
  <si>
    <t>PLENUM CHAMBER COVER</t>
  </si>
  <si>
    <t>HEADLIGHT MOUNTING - LH / RH</t>
  </si>
  <si>
    <t>LED HEADLIGHT - LH</t>
  </si>
  <si>
    <t>LIFT CYLINDER - LH /RH</t>
  </si>
  <si>
    <t>LIFT CYLINDER HOSE</t>
  </si>
  <si>
    <t>TEMPERATURE SENSOR HOLDER</t>
  </si>
  <si>
    <t>ADDITIONAL RADIATOR</t>
  </si>
  <si>
    <t>READY-MIX COOLANT FLUID ( 1 LTR )</t>
  </si>
  <si>
    <t>RADIATOR FAN</t>
  </si>
  <si>
    <t>RADIATOR AIR GUIDE - LH / RH</t>
  </si>
  <si>
    <t>RADIATOR AIR GUIDE - UPPER / LOWER</t>
  </si>
  <si>
    <t>FRONT WHEEL ARC COVER - LH / RH</t>
  </si>
  <si>
    <t xml:space="preserve"> </t>
  </si>
  <si>
    <r>
      <t xml:space="preserve">VEHICLE </t>
    </r>
    <r>
      <rPr>
        <b/>
        <u/>
        <sz val="10"/>
        <rFont val="Audi Type"/>
        <family val="2"/>
      </rPr>
      <t>IN</t>
    </r>
    <r>
      <rPr>
        <b/>
        <sz val="10"/>
        <rFont val="Audi Type"/>
        <family val="2"/>
      </rPr>
      <t xml:space="preserve"> WORKSHOP. KINDLY ARRANGE FOR SURVEY</t>
    </r>
  </si>
  <si>
    <t>SIGNAL HORN LOW TONE  - RH</t>
  </si>
  <si>
    <t>HORN BRACKET - LH / RH</t>
  </si>
  <si>
    <t xml:space="preserve">FRONT BUMPER </t>
  </si>
  <si>
    <t>FRONT BUMPER GRILLE - LOWER CENTRE</t>
  </si>
  <si>
    <t>FRONT BUMPER GRILLE - LH / RH</t>
  </si>
  <si>
    <t>FRONT BUMPER CLOSING ELEMENT - LH</t>
  </si>
  <si>
    <t>FRONT BUMPER  CLOSING ELEMENT- RH</t>
  </si>
  <si>
    <t>RADIATOR GRILLE</t>
  </si>
  <si>
    <t>RADIATOR GRILLE STRIKER PLATE</t>
  </si>
  <si>
    <t>RADIATOR GRILLE COVER CAP</t>
  </si>
  <si>
    <t>BONNET</t>
  </si>
  <si>
    <t>BONNET HINGE - LH / RH</t>
  </si>
  <si>
    <t>BONNET ATTACHMENT PARTS</t>
  </si>
  <si>
    <t>BONNET STRIKER - LH / RH</t>
  </si>
  <si>
    <t>BONNET SOUND ABSORBER</t>
  </si>
  <si>
    <t>BONNET IMPACT PROTECTION</t>
  </si>
  <si>
    <t>BONNET BOWDEN CABLE</t>
  </si>
  <si>
    <t>BONNET LOCK W/ MICRO SWITCH</t>
  </si>
  <si>
    <t>BONNET RELEASE ELEMENT</t>
  </si>
  <si>
    <t>BONNET RELEASE LEVER</t>
  </si>
  <si>
    <t>BONNET BOWDEN CABLE COVER</t>
  </si>
  <si>
    <t xml:space="preserve">FRONT LOCK CARRIER </t>
  </si>
  <si>
    <t>SUNDRIES</t>
  </si>
  <si>
    <t>FRONT NUMBER PLATE</t>
  </si>
  <si>
    <t>SMW 4803 Z</t>
  </si>
  <si>
    <t>ALL CHARGES ARE NOT INCLUSIVE OF GST</t>
  </si>
  <si>
    <t>55 Ubi Road 1, Singapore 408699</t>
  </si>
  <si>
    <t>Tel : 6366 2323   Fax : 6841 1183</t>
  </si>
  <si>
    <t>Email: Nora.khai@premiumauto.com.sg / claims@premiumauto.com.sg</t>
  </si>
  <si>
    <t>Supplementary Estimate</t>
  </si>
  <si>
    <t>GST Reg No. 19-9902271-W</t>
  </si>
  <si>
    <t>AIG Asia Pacific Insurance Pte Ltd</t>
  </si>
  <si>
    <t>Estimate No.</t>
  </si>
  <si>
    <t>78 Shenton Way</t>
  </si>
  <si>
    <t>Date</t>
  </si>
  <si>
    <t>#07-16 AIG Building</t>
  </si>
  <si>
    <t>Service Advisor</t>
  </si>
  <si>
    <t>CHANG</t>
  </si>
  <si>
    <t>Singapore 079120</t>
  </si>
  <si>
    <t>Pages</t>
  </si>
  <si>
    <t>1 of 1</t>
  </si>
  <si>
    <t>Attn: Mr. Adrian Ling - Motor Claims Dept</t>
  </si>
  <si>
    <t xml:space="preserve">Regn No </t>
  </si>
  <si>
    <t>Tel: 6841 0055 / Fax: 6256 4315</t>
  </si>
  <si>
    <t>Model No</t>
  </si>
  <si>
    <t>Quantity</t>
  </si>
  <si>
    <t>Description</t>
  </si>
  <si>
    <t>Unit Price</t>
  </si>
  <si>
    <t>Amount</t>
  </si>
  <si>
    <t>Parts</t>
  </si>
  <si>
    <t>For Premium Automobiles Pte Ltd</t>
  </si>
  <si>
    <t>Authorised Signature</t>
  </si>
  <si>
    <t>AUDI Q3 1.4 TFSI</t>
  </si>
  <si>
    <t>AIR INTAKE GUIDE - LOWER</t>
  </si>
  <si>
    <t>AIR INTAKE GUIDE - INNER</t>
  </si>
  <si>
    <t>ADDITIONAL RADIATOR BUSH - LOWER</t>
  </si>
  <si>
    <t>ADDITIONAL RADIATOR BRACKET - UPPER</t>
  </si>
  <si>
    <t>Supplementary Estimate - 2</t>
  </si>
  <si>
    <t>RADIATOR FAN RING</t>
  </si>
  <si>
    <t>FRONT BUMPER WIRING SET</t>
  </si>
  <si>
    <t>c/f</t>
  </si>
  <si>
    <t xml:space="preserve">                            BL-04/06/21</t>
  </si>
  <si>
    <t>Hi Rasul</t>
  </si>
  <si>
    <t>9 days exclude 2 Sundays</t>
  </si>
  <si>
    <t>Johnny Boo 28 Jun 21</t>
  </si>
  <si>
    <r>
      <t>TO DISMANTLE AND RENEW FRONT BUMPER, BONNET, LHS FRONT FENDER AND LHS HEADLIGHTS. TO RENEW FRONT LOCK CARRIER AND ALIGN TO POSITION. RE-ORGANIZE CRASH MANAGEMENT COMPONENTS. REINSTALL ALL PARTS REMOVED</t>
    </r>
    <r>
      <rPr>
        <b/>
        <i/>
        <sz val="9"/>
        <color rgb="FFFF0000"/>
        <rFont val="Audi Type"/>
      </rPr>
      <t xml:space="preserve"> (3 days for lock carrier - Q model)</t>
    </r>
  </si>
  <si>
    <t>Added parts - see attached 1 Mar 21</t>
  </si>
  <si>
    <t>Added parts - see attached 10 Mar 21</t>
  </si>
  <si>
    <t>Added parts - see attached 5 Mar 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</si>
</sst>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54">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11"/>
      <color indexed="10"/>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sz val="24"/>
      <name val="Audi Type"/>
      <family val="2"/>
    </font>
    <font>
      <sz val="10"/>
      <color indexed="12"/>
      <name val="Audi Type"/>
      <family val="2"/>
    </font>
    <font>
      <b/>
      <sz val="14"/>
      <name val="Audi Type"/>
      <family val="2"/>
    </font>
    <font>
      <sz val="48"/>
      <name val="Audi Type"/>
      <family val="2"/>
    </font>
    <font>
      <b/>
      <u/>
      <sz val="11"/>
      <name val="Audi Type"/>
      <family val="2"/>
    </font>
    <font>
      <b/>
      <i/>
      <sz val="10"/>
      <color rgb="FFFF0000"/>
      <name val="Audi Type"/>
      <family val="2"/>
    </font>
    <font>
      <sz val="12"/>
      <name val="Audi Type"/>
      <family val="2"/>
    </font>
    <font>
      <b/>
      <sz val="12"/>
      <name val="Audi Type"/>
      <family val="2"/>
    </font>
    <font>
      <b/>
      <sz val="12"/>
      <color indexed="8"/>
      <name val="Audi Type"/>
      <family val="2"/>
    </font>
    <font>
      <b/>
      <i/>
      <sz val="12"/>
      <color rgb="FFFF0000"/>
      <name val="Audi Type"/>
      <family val="2"/>
    </font>
    <font>
      <b/>
      <i/>
      <sz val="12"/>
      <color rgb="FFFF0000"/>
      <name val="Audi Type"/>
    </font>
    <font>
      <b/>
      <i/>
      <sz val="11"/>
      <color rgb="FFFF0000"/>
      <name val="Audi Type"/>
    </font>
    <font>
      <b/>
      <sz val="12"/>
      <color rgb="FFFF0000"/>
      <name val="Audi Type"/>
    </font>
    <font>
      <i/>
      <sz val="10"/>
      <name val="Audi Type"/>
    </font>
    <font>
      <b/>
      <i/>
      <sz val="10"/>
      <name val="Audi Type"/>
    </font>
    <font>
      <i/>
      <sz val="10"/>
      <color rgb="FFFF0000"/>
      <name val="Audi Type"/>
    </font>
    <font>
      <b/>
      <i/>
      <sz val="10"/>
      <color rgb="FFFF0000"/>
      <name val="Audi Type"/>
    </font>
    <font>
      <b/>
      <i/>
      <sz val="9"/>
      <color rgb="FFFF0000"/>
      <name val="Audi Type"/>
    </font>
    <font>
      <b/>
      <i/>
      <u/>
      <sz val="10"/>
      <color rgb="FFFF0000"/>
      <name val="Audi Type"/>
    </font>
    <font>
      <b/>
      <i/>
      <u/>
      <sz val="10"/>
      <color rgb="FFFF0000"/>
      <name val="Audi Type"/>
      <family val="2"/>
    </font>
    <font>
      <b/>
      <i/>
      <sz val="11"/>
      <name val="Audi Type"/>
      <family val="2"/>
    </font>
    <font>
      <b/>
      <i/>
      <sz val="12"/>
      <color rgb="FFFF0000"/>
      <name val="Calibri"/>
      <family val="2"/>
      <scheme val="minor"/>
    </font>
    <font>
      <i/>
      <sz val="11"/>
      <color theme="1"/>
      <name val="Calibri"/>
      <family val="2"/>
      <scheme val="minor"/>
    </font>
    <font>
      <i/>
      <sz val="12"/>
      <color theme="1"/>
      <name val="Calibri"/>
      <family val="2"/>
      <scheme val="minor"/>
    </font>
    <font>
      <i/>
      <sz val="10"/>
      <color theme="1"/>
      <name val="Audi Type"/>
      <family val="2"/>
    </font>
    <font>
      <b/>
      <i/>
      <sz val="11"/>
      <name val="Audi Type"/>
    </font>
  </fonts>
  <fills count="6">
    <fill>
      <patternFill patternType="none"/>
    </fill>
    <fill>
      <patternFill patternType="gray125"/>
    </fill>
    <fill>
      <patternFill patternType="solid">
        <fgColor rgb="FFFFC7CE"/>
      </patternFill>
    </fill>
    <fill>
      <patternFill patternType="solid">
        <fgColor indexed="45"/>
      </patternFill>
    </fill>
    <fill>
      <patternFill patternType="solid">
        <fgColor indexed="43"/>
        <bgColor indexed="64"/>
      </patternFill>
    </fill>
    <fill>
      <patternFill patternType="solid">
        <fgColor rgb="FF00B0F0"/>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top/>
      <bottom style="medium">
        <color indexed="64"/>
      </bottom>
      <diagonal/>
    </border>
  </borders>
  <cellStyleXfs count="159">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cellStyleXfs>
  <cellXfs count="180">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9" fillId="0" borderId="0" xfId="0" applyFont="1" applyAlignment="1">
      <alignment horizontal="left" vertical="center"/>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23" fillId="0" borderId="0" xfId="2" applyFont="1" applyFill="1" applyAlignment="1">
      <alignment horizontal="center" vertical="center"/>
    </xf>
    <xf numFmtId="0" fontId="21" fillId="0" borderId="0" xfId="155" applyFont="1" applyAlignment="1">
      <alignment vertical="center"/>
    </xf>
    <xf numFmtId="0" fontId="6" fillId="0" borderId="0" xfId="155" applyFont="1" applyAlignment="1">
      <alignment vertical="center"/>
    </xf>
    <xf numFmtId="0" fontId="9" fillId="0" borderId="0" xfId="0" applyFont="1" applyAlignment="1">
      <alignment horizontal="left" vertical="center" wrapText="1"/>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4" fillId="0" borderId="0" xfId="3" applyFont="1" applyAlignment="1">
      <alignment vertical="center"/>
    </xf>
    <xf numFmtId="0" fontId="25"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6" fillId="0" borderId="0" xfId="0"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center" vertical="center"/>
    </xf>
    <xf numFmtId="164" fontId="27" fillId="0" borderId="2" xfId="1" applyFont="1" applyBorder="1" applyAlignment="1">
      <alignment horizontal="center" vertical="center"/>
    </xf>
    <xf numFmtId="0" fontId="26" fillId="0" borderId="0" xfId="0" applyFont="1"/>
    <xf numFmtId="0" fontId="26" fillId="0" borderId="0" xfId="0" applyFont="1" applyAlignment="1">
      <alignment horizontal="right"/>
    </xf>
    <xf numFmtId="164" fontId="27" fillId="0" borderId="0" xfId="1" applyFont="1" applyBorder="1" applyAlignment="1">
      <alignment horizontal="center" vertical="center"/>
    </xf>
    <xf numFmtId="164" fontId="27"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4"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vertical="center" wrapText="1"/>
    </xf>
    <xf numFmtId="164" fontId="9" fillId="0" borderId="0" xfId="1" applyFont="1" applyAlignment="1">
      <alignment vertical="center" wrapText="1"/>
    </xf>
    <xf numFmtId="0" fontId="28" fillId="0" borderId="0" xfId="34" applyFont="1" applyAlignment="1">
      <alignment vertical="center"/>
    </xf>
    <xf numFmtId="0" fontId="6" fillId="0" borderId="0" xfId="34" applyFont="1" applyAlignment="1">
      <alignment vertical="center"/>
    </xf>
    <xf numFmtId="0" fontId="6" fillId="0" borderId="0" xfId="34" applyFont="1"/>
    <xf numFmtId="0" fontId="29" fillId="0" borderId="0" xfId="34" applyFont="1" applyAlignment="1">
      <alignment vertical="center"/>
    </xf>
    <xf numFmtId="0" fontId="6" fillId="0" borderId="0" xfId="156" applyFont="1"/>
    <xf numFmtId="0" fontId="30" fillId="0" borderId="0" xfId="155" applyFont="1" applyAlignment="1">
      <alignment horizontal="left" vertical="center"/>
    </xf>
    <xf numFmtId="0" fontId="31" fillId="0" borderId="0" xfId="155" applyFont="1" applyAlignment="1">
      <alignment horizontal="right" vertical="center"/>
    </xf>
    <xf numFmtId="0" fontId="13" fillId="0" borderId="0" xfId="155" applyFont="1" applyAlignment="1">
      <alignment horizontal="left" vertical="center"/>
    </xf>
    <xf numFmtId="0" fontId="13" fillId="0" borderId="0" xfId="155" applyFont="1" applyAlignment="1">
      <alignment vertical="center"/>
    </xf>
    <xf numFmtId="0" fontId="11" fillId="0" borderId="0" xfId="155" applyFont="1" applyAlignment="1">
      <alignment vertical="center"/>
    </xf>
    <xf numFmtId="0" fontId="6" fillId="0" borderId="7" xfId="155" applyFont="1" applyBorder="1" applyAlignment="1">
      <alignment vertical="center"/>
    </xf>
    <xf numFmtId="0" fontId="22" fillId="0" borderId="5" xfId="156" applyFont="1" applyBorder="1" applyAlignment="1">
      <alignment vertical="center"/>
    </xf>
    <xf numFmtId="0" fontId="23" fillId="0" borderId="0" xfId="2" applyFont="1" applyFill="1" applyAlignment="1">
      <alignment vertical="center"/>
    </xf>
    <xf numFmtId="0" fontId="6" fillId="0" borderId="5" xfId="156" applyFont="1" applyBorder="1"/>
    <xf numFmtId="0" fontId="21" fillId="0" borderId="5" xfId="156" applyFont="1" applyBorder="1" applyAlignment="1">
      <alignment vertical="center"/>
    </xf>
    <xf numFmtId="0" fontId="13" fillId="0" borderId="0" xfId="155" applyFont="1" applyAlignment="1">
      <alignment horizontal="left" vertical="center"/>
    </xf>
    <xf numFmtId="0" fontId="6" fillId="0" borderId="9" xfId="155" applyFont="1" applyBorder="1" applyAlignment="1">
      <alignment vertical="center"/>
    </xf>
    <xf numFmtId="0" fontId="6" fillId="0" borderId="10" xfId="155" applyFont="1" applyBorder="1" applyAlignment="1">
      <alignment vertical="center"/>
    </xf>
    <xf numFmtId="0" fontId="22" fillId="4" borderId="12" xfId="155" applyFont="1" applyFill="1" applyBorder="1" applyAlignment="1">
      <alignment horizontal="center" vertical="center"/>
    </xf>
    <xf numFmtId="0" fontId="22" fillId="4" borderId="15" xfId="155" applyFont="1" applyFill="1" applyBorder="1" applyAlignment="1">
      <alignment horizontal="center" vertical="center"/>
    </xf>
    <xf numFmtId="0" fontId="32" fillId="0" borderId="16" xfId="155" applyFont="1" applyBorder="1" applyAlignment="1">
      <alignment horizontal="center" vertical="center"/>
    </xf>
    <xf numFmtId="0" fontId="6" fillId="0" borderId="0" xfId="155" applyFont="1" applyAlignment="1">
      <alignment horizontal="left" vertical="center"/>
    </xf>
    <xf numFmtId="164" fontId="6" fillId="0" borderId="16" xfId="158" applyFont="1" applyBorder="1" applyAlignment="1">
      <alignment vertical="center"/>
    </xf>
    <xf numFmtId="0" fontId="21" fillId="0" borderId="16" xfId="155" applyFont="1" applyBorder="1" applyAlignment="1">
      <alignment horizontal="center" vertical="center"/>
    </xf>
    <xf numFmtId="0" fontId="21" fillId="0" borderId="9" xfId="155" applyFont="1" applyBorder="1" applyAlignment="1">
      <alignment horizontal="left" vertical="center"/>
    </xf>
    <xf numFmtId="0" fontId="21" fillId="0" borderId="10" xfId="155" applyFont="1" applyBorder="1" applyAlignment="1">
      <alignment horizontal="left" vertical="center"/>
    </xf>
    <xf numFmtId="0" fontId="21" fillId="0" borderId="0" xfId="155" applyFont="1" applyAlignment="1">
      <alignment horizontal="left" vertical="center"/>
    </xf>
    <xf numFmtId="164" fontId="21" fillId="0" borderId="16" xfId="158" applyFont="1" applyBorder="1" applyAlignment="1">
      <alignment vertical="center"/>
    </xf>
    <xf numFmtId="0" fontId="34" fillId="0" borderId="15" xfId="155" applyFont="1" applyBorder="1" applyAlignment="1">
      <alignment horizontal="center" vertical="center"/>
    </xf>
    <xf numFmtId="0" fontId="34" fillId="0" borderId="0" xfId="155" applyFont="1" applyAlignment="1">
      <alignment vertical="center"/>
    </xf>
    <xf numFmtId="164" fontId="35" fillId="0" borderId="0" xfId="158" applyFont="1" applyAlignment="1">
      <alignment horizontal="left" vertical="center"/>
    </xf>
    <xf numFmtId="164" fontId="35" fillId="0" borderId="10" xfId="158" applyFont="1" applyBorder="1" applyAlignment="1">
      <alignment horizontal="center" vertical="center"/>
    </xf>
    <xf numFmtId="164" fontId="36" fillId="0" borderId="14" xfId="158" applyFont="1" applyBorder="1" applyAlignment="1">
      <alignment horizontal="left" vertical="center"/>
    </xf>
    <xf numFmtId="0" fontId="34" fillId="0" borderId="14" xfId="155" applyFont="1" applyBorder="1" applyAlignment="1">
      <alignment vertical="center"/>
    </xf>
    <xf numFmtId="164" fontId="35" fillId="0" borderId="15" xfId="155" applyNumberFormat="1" applyFont="1" applyBorder="1" applyAlignment="1">
      <alignment horizontal="left" vertical="center"/>
    </xf>
    <xf numFmtId="0" fontId="6" fillId="0" borderId="7" xfId="155" applyFont="1" applyBorder="1"/>
    <xf numFmtId="0" fontId="13" fillId="0" borderId="7" xfId="155" applyFont="1" applyBorder="1" applyAlignment="1">
      <alignment horizontal="left" vertical="center"/>
    </xf>
    <xf numFmtId="0" fontId="6" fillId="0" borderId="7" xfId="155" applyFont="1" applyBorder="1" applyAlignment="1">
      <alignment horizontal="left"/>
    </xf>
    <xf numFmtId="0" fontId="6" fillId="0" borderId="0" xfId="155" applyFont="1"/>
    <xf numFmtId="0" fontId="6" fillId="0" borderId="0" xfId="155" applyFont="1" applyAlignment="1">
      <alignment horizontal="left"/>
    </xf>
    <xf numFmtId="0" fontId="6" fillId="0" borderId="17" xfId="156" applyFont="1" applyBorder="1"/>
    <xf numFmtId="0" fontId="13" fillId="0" borderId="0" xfId="155" applyFont="1" applyAlignment="1">
      <alignment horizontal="left" vertical="center"/>
    </xf>
    <xf numFmtId="0" fontId="38" fillId="0" borderId="0" xfId="0" applyFont="1" applyAlignment="1">
      <alignment horizontal="right"/>
    </xf>
    <xf numFmtId="0" fontId="39" fillId="0" borderId="0" xfId="0" applyFont="1" applyAlignment="1">
      <alignment horizontal="right"/>
    </xf>
    <xf numFmtId="0" fontId="40" fillId="0" borderId="0" xfId="0" applyFont="1" applyAlignment="1">
      <alignment vertical="center"/>
    </xf>
    <xf numFmtId="164" fontId="40" fillId="0" borderId="0" xfId="1" applyFont="1" applyAlignment="1">
      <alignment horizontal="center" vertical="center"/>
    </xf>
    <xf numFmtId="0" fontId="11" fillId="0" borderId="0" xfId="3" applyFont="1" applyAlignment="1">
      <alignment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11" fillId="0" borderId="5" xfId="155" applyFont="1" applyBorder="1" applyAlignment="1">
      <alignment horizontal="left" vertical="center"/>
    </xf>
    <xf numFmtId="0" fontId="11" fillId="0" borderId="0" xfId="155" applyFont="1" applyAlignment="1">
      <alignment horizontal="left" vertical="center"/>
    </xf>
    <xf numFmtId="0" fontId="13" fillId="0" borderId="5" xfId="155" applyFont="1" applyBorder="1" applyAlignment="1">
      <alignment horizontal="left" vertical="center"/>
    </xf>
    <xf numFmtId="0" fontId="13" fillId="0" borderId="0" xfId="155" applyFont="1" applyAlignment="1">
      <alignment horizontal="left" vertical="center"/>
    </xf>
    <xf numFmtId="0" fontId="6" fillId="0" borderId="6" xfId="155" applyFont="1" applyBorder="1" applyAlignment="1">
      <alignment horizontal="center" vertical="center"/>
    </xf>
    <xf numFmtId="0" fontId="6" fillId="0" borderId="7" xfId="155" applyFont="1" applyBorder="1" applyAlignment="1">
      <alignment horizontal="center" vertical="center"/>
    </xf>
    <xf numFmtId="0" fontId="6" fillId="0" borderId="8" xfId="155" applyFont="1" applyBorder="1" applyAlignment="1">
      <alignment horizontal="center" vertical="center"/>
    </xf>
    <xf numFmtId="1" fontId="13" fillId="0" borderId="5" xfId="155" applyNumberFormat="1" applyFont="1" applyBorder="1" applyAlignment="1">
      <alignment horizontal="left" vertical="center"/>
    </xf>
    <xf numFmtId="1" fontId="13" fillId="0" borderId="0" xfId="155" applyNumberFormat="1" applyFont="1" applyAlignment="1">
      <alignment horizontal="left" vertical="center"/>
    </xf>
    <xf numFmtId="15" fontId="13" fillId="0" borderId="5" xfId="155" quotePrefix="1" applyNumberFormat="1" applyFont="1" applyBorder="1" applyAlignment="1">
      <alignment horizontal="left" vertical="center"/>
    </xf>
    <xf numFmtId="15" fontId="13" fillId="0" borderId="0" xfId="155" quotePrefix="1" applyNumberFormat="1" applyFont="1" applyAlignment="1">
      <alignment horizontal="left" vertical="center"/>
    </xf>
    <xf numFmtId="0" fontId="6" fillId="0" borderId="0" xfId="155" applyFont="1" applyAlignment="1">
      <alignment horizontal="center" vertical="center"/>
    </xf>
    <xf numFmtId="0" fontId="22" fillId="4" borderId="13" xfId="155" applyFont="1" applyFill="1" applyBorder="1" applyAlignment="1">
      <alignment horizontal="center" vertical="center"/>
    </xf>
    <xf numFmtId="0" fontId="22" fillId="4" borderId="14" xfId="155" applyFont="1" applyFill="1" applyBorder="1" applyAlignment="1">
      <alignment horizontal="center" vertical="center"/>
    </xf>
    <xf numFmtId="2" fontId="6" fillId="0" borderId="0" xfId="155" applyNumberFormat="1" applyFont="1" applyAlignment="1">
      <alignment horizontal="right" vertical="center"/>
    </xf>
    <xf numFmtId="0" fontId="6" fillId="0" borderId="0" xfId="3" applyFont="1" applyAlignment="1">
      <alignment horizontal="left" vertical="center" wrapText="1"/>
    </xf>
    <xf numFmtId="0" fontId="42" fillId="5" borderId="0" xfId="3" applyFont="1" applyFill="1" applyAlignment="1">
      <alignment vertical="center"/>
    </xf>
    <xf numFmtId="0" fontId="42" fillId="5" borderId="0" xfId="2" applyFont="1" applyFill="1" applyAlignment="1">
      <alignment vertical="center"/>
    </xf>
    <xf numFmtId="164" fontId="44" fillId="0" borderId="0" xfId="1" applyFont="1" applyAlignment="1">
      <alignment vertical="center"/>
    </xf>
    <xf numFmtId="164" fontId="44" fillId="0" borderId="0" xfId="1" applyFont="1" applyAlignment="1">
      <alignment horizontal="right" vertical="center"/>
    </xf>
    <xf numFmtId="164" fontId="46" fillId="0" borderId="0" xfId="1" applyFont="1" applyAlignment="1">
      <alignment vertical="center"/>
    </xf>
    <xf numFmtId="164" fontId="42" fillId="0" borderId="0" xfId="1" applyFont="1" applyAlignment="1">
      <alignment horizontal="center"/>
    </xf>
    <xf numFmtId="164" fontId="42" fillId="0" borderId="1" xfId="1" applyFont="1" applyBorder="1" applyAlignment="1">
      <alignment horizontal="center" vertical="center"/>
    </xf>
    <xf numFmtId="164" fontId="38" fillId="0" borderId="0" xfId="1" applyFont="1" applyAlignment="1">
      <alignment vertical="center"/>
    </xf>
    <xf numFmtId="164" fontId="38" fillId="0" borderId="4" xfId="1" applyFont="1" applyBorder="1" applyAlignment="1">
      <alignment horizontal="center" vertical="center"/>
    </xf>
    <xf numFmtId="164" fontId="33" fillId="0" borderId="0" xfId="1" applyFont="1" applyAlignment="1">
      <alignment vertical="center"/>
    </xf>
    <xf numFmtId="164" fontId="47" fillId="0" borderId="0" xfId="1" applyFont="1" applyAlignment="1">
      <alignment vertical="center"/>
    </xf>
    <xf numFmtId="164" fontId="48" fillId="0" borderId="1" xfId="1" applyFont="1" applyBorder="1" applyAlignment="1">
      <alignment horizontal="center" vertical="center"/>
    </xf>
    <xf numFmtId="164" fontId="49" fillId="0" borderId="0" xfId="1" applyFont="1" applyAlignment="1">
      <alignment vertical="center"/>
    </xf>
    <xf numFmtId="0" fontId="50" fillId="0" borderId="0" xfId="0" applyFont="1"/>
    <xf numFmtId="164" fontId="37" fillId="0" borderId="4" xfId="1" applyFont="1" applyBorder="1" applyAlignment="1">
      <alignment horizontal="center" vertical="center"/>
    </xf>
    <xf numFmtId="0" fontId="51" fillId="0" borderId="0" xfId="0" applyFont="1"/>
    <xf numFmtId="0" fontId="52" fillId="0" borderId="0" xfId="0" applyFont="1"/>
    <xf numFmtId="164" fontId="37" fillId="0" borderId="0" xfId="1" applyFont="1" applyAlignment="1">
      <alignment vertical="center"/>
    </xf>
    <xf numFmtId="164" fontId="37" fillId="0" borderId="2" xfId="1" applyFont="1" applyBorder="1" applyAlignment="1">
      <alignment horizontal="center" vertical="center"/>
    </xf>
    <xf numFmtId="164" fontId="37" fillId="0" borderId="0" xfId="1" applyFont="1" applyBorder="1" applyAlignment="1">
      <alignment horizontal="center" vertical="center"/>
    </xf>
    <xf numFmtId="0" fontId="41" fillId="0" borderId="0" xfId="34" applyFont="1"/>
    <xf numFmtId="164" fontId="43" fillId="0" borderId="0" xfId="157" applyFont="1" applyAlignment="1">
      <alignment horizontal="right" vertical="center"/>
    </xf>
    <xf numFmtId="164" fontId="43" fillId="0" borderId="0" xfId="157" applyFont="1" applyAlignment="1">
      <alignment vertical="center"/>
    </xf>
    <xf numFmtId="164" fontId="43" fillId="0" borderId="11" xfId="157" applyFont="1" applyBorder="1" applyAlignment="1">
      <alignment vertical="center"/>
    </xf>
    <xf numFmtId="164" fontId="53" fillId="4" borderId="15" xfId="157" applyFont="1" applyFill="1" applyBorder="1" applyAlignment="1">
      <alignment horizontal="center" vertical="center"/>
    </xf>
    <xf numFmtId="164" fontId="44" fillId="0" borderId="0" xfId="157" quotePrefix="1" applyFont="1" applyAlignment="1">
      <alignment vertical="center"/>
    </xf>
    <xf numFmtId="164" fontId="38" fillId="0" borderId="0" xfId="157" quotePrefix="1" applyFont="1" applyAlignment="1">
      <alignment vertical="center"/>
    </xf>
    <xf numFmtId="164" fontId="38" fillId="0" borderId="15" xfId="155" applyNumberFormat="1" applyFont="1" applyBorder="1" applyAlignment="1">
      <alignment horizontal="left" vertical="center"/>
    </xf>
    <xf numFmtId="164" fontId="43" fillId="0" borderId="0" xfId="157" applyFont="1"/>
    <xf numFmtId="164" fontId="43" fillId="0" borderId="17" xfId="157" applyFont="1" applyBorder="1" applyAlignment="1">
      <alignment vertical="center"/>
    </xf>
  </cellXfs>
  <cellStyles count="159">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2 8" xfId="158" xr:uid="{00000000-0005-0000-0000-000045000000}"/>
    <cellStyle name="Currency 3 2 2 3" xfId="15" xr:uid="{00000000-0005-0000-0000-000046000000}"/>
    <cellStyle name="Currency 3 2 2 3 2" xfId="68" xr:uid="{00000000-0005-0000-0000-000047000000}"/>
    <cellStyle name="Currency 3 2 2 3 3" xfId="67" xr:uid="{00000000-0005-0000-0000-000048000000}"/>
    <cellStyle name="Currency 3 2 2 3 4" xfId="141" xr:uid="{00000000-0005-0000-0000-000049000000}"/>
    <cellStyle name="Currency 3 2 2 4" xfId="13" xr:uid="{00000000-0005-0000-0000-00004A000000}"/>
    <cellStyle name="Currency 3 2 2 4 2" xfId="69" xr:uid="{00000000-0005-0000-0000-00004B000000}"/>
    <cellStyle name="Currency 3 2 2 4 3" xfId="122" xr:uid="{00000000-0005-0000-0000-00004C000000}"/>
    <cellStyle name="Currency 3 2 2 5" xfId="22" xr:uid="{00000000-0005-0000-0000-00004D000000}"/>
    <cellStyle name="Currency 3 2 2 5 2" xfId="115" xr:uid="{00000000-0005-0000-0000-00004E000000}"/>
    <cellStyle name="Currency 3 2 2 6" xfId="20" xr:uid="{00000000-0005-0000-0000-00004F000000}"/>
    <cellStyle name="Currency 3 2 2 7" xfId="11" xr:uid="{00000000-0005-0000-0000-000050000000}"/>
    <cellStyle name="Currency 3 2 2 8" xfId="120" xr:uid="{00000000-0005-0000-0000-000051000000}"/>
    <cellStyle name="Currency 3 2 3" xfId="70" xr:uid="{00000000-0005-0000-0000-000052000000}"/>
    <cellStyle name="Currency 3 2 3 2" xfId="71" xr:uid="{00000000-0005-0000-0000-000053000000}"/>
    <cellStyle name="Currency 3 2 3 3" xfId="72" xr:uid="{00000000-0005-0000-0000-000054000000}"/>
    <cellStyle name="Currency 3 2 3 4" xfId="142" xr:uid="{00000000-0005-0000-0000-000055000000}"/>
    <cellStyle name="Currency 3 2 4" xfId="73" xr:uid="{00000000-0005-0000-0000-000056000000}"/>
    <cellStyle name="Currency 3 2 4 2" xfId="143" xr:uid="{00000000-0005-0000-0000-000057000000}"/>
    <cellStyle name="Currency 3 2 5" xfId="74" xr:uid="{00000000-0005-0000-0000-000058000000}"/>
    <cellStyle name="Currency 3 2 6" xfId="75" xr:uid="{00000000-0005-0000-0000-000059000000}"/>
    <cellStyle name="Currency 3 2 7" xfId="138" xr:uid="{00000000-0005-0000-0000-00005A000000}"/>
    <cellStyle name="Currency 3 3" xfId="76" xr:uid="{00000000-0005-0000-0000-00005B000000}"/>
    <cellStyle name="Currency 3 3 2" xfId="77" xr:uid="{00000000-0005-0000-0000-00005C000000}"/>
    <cellStyle name="Currency 3 3 3" xfId="144" xr:uid="{00000000-0005-0000-0000-00005D000000}"/>
    <cellStyle name="Currency 3 4" xfId="78" xr:uid="{00000000-0005-0000-0000-00005E000000}"/>
    <cellStyle name="Currency 3 5" xfId="137" xr:uid="{00000000-0005-0000-0000-00005F000000}"/>
    <cellStyle name="Currency 4" xfId="79" xr:uid="{00000000-0005-0000-0000-000060000000}"/>
    <cellStyle name="Currency 4 2" xfId="80" xr:uid="{00000000-0005-0000-0000-000061000000}"/>
    <cellStyle name="Currency 4 2 2" xfId="81" xr:uid="{00000000-0005-0000-0000-000062000000}"/>
    <cellStyle name="Currency 4 2 2 2" xfId="82" xr:uid="{00000000-0005-0000-0000-000063000000}"/>
    <cellStyle name="Currency 4 2 2 3" xfId="83" xr:uid="{00000000-0005-0000-0000-000064000000}"/>
    <cellStyle name="Currency 4 2 2 4" xfId="146" xr:uid="{00000000-0005-0000-0000-000065000000}"/>
    <cellStyle name="Currency 4 2 3" xfId="84" xr:uid="{00000000-0005-0000-0000-000066000000}"/>
    <cellStyle name="Currency 4 2 3 2" xfId="147" xr:uid="{00000000-0005-0000-0000-000067000000}"/>
    <cellStyle name="Currency 4 2 4" xfId="85" xr:uid="{00000000-0005-0000-0000-000068000000}"/>
    <cellStyle name="Currency 4 2 5" xfId="145" xr:uid="{00000000-0005-0000-0000-000069000000}"/>
    <cellStyle name="Currency 4 3" xfId="86" xr:uid="{00000000-0005-0000-0000-00006A000000}"/>
    <cellStyle name="Currency 4 4" xfId="87" xr:uid="{00000000-0005-0000-0000-00006B000000}"/>
    <cellStyle name="Currency 4_PA5412012 - SCP 2112 C - Q5 2.0T FSI QU - FRONT_REAR (MSIG-SGX)" xfId="88" xr:uid="{00000000-0005-0000-0000-00006C000000}"/>
    <cellStyle name="Currency 5" xfId="89" xr:uid="{00000000-0005-0000-0000-00006D000000}"/>
    <cellStyle name="Currency 5 2" xfId="90" xr:uid="{00000000-0005-0000-0000-00006E000000}"/>
    <cellStyle name="Currency 5 2 2" xfId="91" xr:uid="{00000000-0005-0000-0000-00006F000000}"/>
    <cellStyle name="Currency 5 2 2 2" xfId="150" xr:uid="{00000000-0005-0000-0000-000070000000}"/>
    <cellStyle name="Currency 5 2 3" xfId="92" xr:uid="{00000000-0005-0000-0000-000071000000}"/>
    <cellStyle name="Currency 5 2 4" xfId="93" xr:uid="{00000000-0005-0000-0000-000072000000}"/>
    <cellStyle name="Currency 5 2 5" xfId="149" xr:uid="{00000000-0005-0000-0000-000073000000}"/>
    <cellStyle name="Currency 5 2 6" xfId="157" xr:uid="{00000000-0005-0000-0000-000074000000}"/>
    <cellStyle name="Currency 5 3" xfId="94" xr:uid="{00000000-0005-0000-0000-000075000000}"/>
    <cellStyle name="Currency 5 3 2" xfId="151" xr:uid="{00000000-0005-0000-0000-000076000000}"/>
    <cellStyle name="Currency 5 4" xfId="95" xr:uid="{00000000-0005-0000-0000-000077000000}"/>
    <cellStyle name="Currency 5 5" xfId="148" xr:uid="{00000000-0005-0000-0000-000078000000}"/>
    <cellStyle name="Currency 6" xfId="96" xr:uid="{00000000-0005-0000-0000-000079000000}"/>
    <cellStyle name="Currency 6 2" xfId="97" xr:uid="{00000000-0005-0000-0000-00007A000000}"/>
    <cellStyle name="Currency 6 2 2" xfId="98" xr:uid="{00000000-0005-0000-0000-00007B000000}"/>
    <cellStyle name="Currency 6 3" xfId="99" xr:uid="{00000000-0005-0000-0000-00007C000000}"/>
    <cellStyle name="Currency 6 4" xfId="100" xr:uid="{00000000-0005-0000-0000-00007D000000}"/>
    <cellStyle name="Currency 6 5" xfId="152" xr:uid="{00000000-0005-0000-0000-00007E000000}"/>
    <cellStyle name="Currency 7" xfId="101" xr:uid="{00000000-0005-0000-0000-00007F000000}"/>
    <cellStyle name="Currency 7 2" xfId="102" xr:uid="{00000000-0005-0000-0000-000080000000}"/>
    <cellStyle name="Currency 7 3" xfId="103" xr:uid="{00000000-0005-0000-0000-000081000000}"/>
    <cellStyle name="Currency 7 4" xfId="153" xr:uid="{00000000-0005-0000-0000-000082000000}"/>
    <cellStyle name="Currency 8" xfId="104" xr:uid="{00000000-0005-0000-0000-000083000000}"/>
    <cellStyle name="Currency 8 2" xfId="105" xr:uid="{00000000-0005-0000-0000-000084000000}"/>
    <cellStyle name="Currency 8 3" xfId="133" xr:uid="{00000000-0005-0000-0000-000085000000}"/>
    <cellStyle name="Currency 9" xfId="106" xr:uid="{00000000-0005-0000-0000-000086000000}"/>
    <cellStyle name="Normal" xfId="0" builtinId="0"/>
    <cellStyle name="Normal 2" xfId="3" xr:uid="{00000000-0005-0000-0000-000088000000}"/>
    <cellStyle name="Normal 2 2" xfId="33" xr:uid="{00000000-0005-0000-0000-000089000000}"/>
    <cellStyle name="Normal 2 2 2" xfId="34" xr:uid="{00000000-0005-0000-0000-00008A000000}"/>
    <cellStyle name="Normal 2 2 2 2" xfId="7" xr:uid="{00000000-0005-0000-0000-00008B000000}"/>
    <cellStyle name="Normal 2 2 2 3" xfId="116" xr:uid="{00000000-0005-0000-0000-00008C000000}"/>
    <cellStyle name="Normal 2 3" xfId="154" xr:uid="{00000000-0005-0000-0000-00008D000000}"/>
    <cellStyle name="Normal 2_PA0332013 - SKH 6302 S_SGS 838 S - TTSR 2.0T FSI - FRONT (MSIG-OD)" xfId="107" xr:uid="{00000000-0005-0000-0000-00008E000000}"/>
    <cellStyle name="Normal 2_PA9422012 - SGG 8118 Y - A5 2.0 TFSI QU - FRONT_REAR (RSA)_PA5542013 - SDJ 1000 T - A4 1.8T FSI MU - REAR (ETIQA)" xfId="156" xr:uid="{00000000-0005-0000-0000-00008F000000}"/>
    <cellStyle name="Normal 3" xfId="9" xr:uid="{00000000-0005-0000-0000-000090000000}"/>
    <cellStyle name="Normal 3 2" xfId="108" xr:uid="{00000000-0005-0000-0000-000091000000}"/>
    <cellStyle name="Normal 3 2 2" xfId="109" xr:uid="{00000000-0005-0000-0000-000092000000}"/>
    <cellStyle name="Normal 3_PA2832013 - SJU 4838 U - A4 1.8T FSI MU - FRONT (AVIVA)" xfId="110" xr:uid="{00000000-0005-0000-0000-000093000000}"/>
    <cellStyle name="Normal 3_PA5852012 - SJW 555 B - RS5 4.2 FSI QU - REAR (DIRECT)" xfId="155" xr:uid="{00000000-0005-0000-0000-000094000000}"/>
    <cellStyle name="Normal 4" xfId="111" xr:uid="{00000000-0005-0000-0000-000095000000}"/>
    <cellStyle name="Normal 4 2" xfId="112" xr:uid="{00000000-0005-0000-0000-000096000000}"/>
    <cellStyle name="Normal 4 2 2" xfId="6" xr:uid="{00000000-0005-0000-0000-000097000000}"/>
    <cellStyle name="Normal 4 3" xfId="113" xr:uid="{00000000-0005-0000-0000-000098000000}"/>
    <cellStyle name="Normal 5" xfId="8" xr:uid="{00000000-0005-0000-0000-000099000000}"/>
    <cellStyle name="Normal 5 4" xfId="117" xr:uid="{00000000-0005-0000-0000-00009A000000}"/>
    <cellStyle name="Normal 6" xfId="114" xr:uid="{00000000-0005-0000-0000-00009B000000}"/>
    <cellStyle name="Normal 6 2" xfId="123" xr:uid="{00000000-0005-0000-0000-00009C000000}"/>
    <cellStyle name="Normal 7" xfId="30" xr:uid="{00000000-0005-0000-0000-00009D000000}"/>
    <cellStyle name="Normal 7 2" xfId="118" xr:uid="{00000000-0005-0000-0000-00009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B33965DE-FD53-4D4B-9E5B-AABA3CACC40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AFBA0D33-4A6F-4B89-AA4E-0237B1D0E77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5533426B-0235-42FE-A4FB-B009DE6E4C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B27CDDE9-2162-4289-84AF-10A8823FCA6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57C142AC-5344-4C19-866C-9429083EBF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9FE108F1-558C-43AE-B7EF-2BCCA353FAB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91225" y="9525"/>
          <a:ext cx="780141" cy="2700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92C18BC7-637C-4291-AF75-C84891E1DD8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C8C017E0-0A16-4955-B097-F362AE8A6D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5A397F23-71DC-409F-9945-2D546E14D2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F2FE72D7-319B-4EF8-8C97-8B4260CD804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28575</xdr:rowOff>
    </xdr:from>
    <xdr:to>
      <xdr:col>5</xdr:col>
      <xdr:colOff>142875</xdr:colOff>
      <xdr:row>0</xdr:row>
      <xdr:rowOff>295275</xdr:rowOff>
    </xdr:to>
    <xdr:pic>
      <xdr:nvPicPr>
        <xdr:cNvPr id="2" name="Picture 1">
          <a:extLst>
            <a:ext uri="{FF2B5EF4-FFF2-40B4-BE49-F238E27FC236}">
              <a16:creationId xmlns:a16="http://schemas.microsoft.com/office/drawing/2014/main" id="{96157301-63F6-42E4-B2F6-FDB38CEC8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28575"/>
          <a:ext cx="320040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57150</xdr:colOff>
      <xdr:row>0</xdr:row>
      <xdr:rowOff>19050</xdr:rowOff>
    </xdr:from>
    <xdr:to>
      <xdr:col>8</xdr:col>
      <xdr:colOff>838200</xdr:colOff>
      <xdr:row>0</xdr:row>
      <xdr:rowOff>285750</xdr:rowOff>
    </xdr:to>
    <xdr:pic>
      <xdr:nvPicPr>
        <xdr:cNvPr id="3" name="Picture 2">
          <a:extLst>
            <a:ext uri="{FF2B5EF4-FFF2-40B4-BE49-F238E27FC236}">
              <a16:creationId xmlns:a16="http://schemas.microsoft.com/office/drawing/2014/main" id="{375F30B4-5A43-4962-B11E-D2C81B050D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62600" y="19050"/>
          <a:ext cx="78105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5"/>
  <sheetViews>
    <sheetView tabSelected="1" topLeftCell="A14" zoomScaleNormal="100" workbookViewId="0">
      <selection activeCell="G20" sqref="G20"/>
    </sheetView>
  </sheetViews>
  <sheetFormatPr defaultColWidth="14.6640625" defaultRowHeight="13.2"/>
  <cols>
    <col min="1" max="1" width="25.6640625" style="9" customWidth="1"/>
    <col min="2" max="2" width="5.6640625" style="74"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8" t="s">
        <v>4</v>
      </c>
      <c r="B4" s="75"/>
      <c r="E4" s="12"/>
    </row>
    <row r="5" spans="1:5" s="2" customFormat="1" ht="12" customHeight="1">
      <c r="A5" s="58" t="s">
        <v>15</v>
      </c>
      <c r="B5" s="75"/>
    </row>
    <row r="6" spans="1:5" s="2" customFormat="1" ht="13.5" customHeight="1">
      <c r="A6" s="59" t="s">
        <v>5</v>
      </c>
      <c r="B6" s="75"/>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75</v>
      </c>
    </row>
    <row r="15" spans="1:5" s="2" customFormat="1" ht="15.6" customHeight="1">
      <c r="A15" s="13" t="s">
        <v>3</v>
      </c>
      <c r="B15" s="15" t="s">
        <v>0</v>
      </c>
      <c r="C15" s="4">
        <v>44250</v>
      </c>
    </row>
    <row r="16" spans="1:5" s="2" customFormat="1" ht="15.6" customHeight="1">
      <c r="A16" s="13" t="s">
        <v>1</v>
      </c>
      <c r="B16" s="15" t="s">
        <v>0</v>
      </c>
      <c r="C16" s="7">
        <v>16455</v>
      </c>
    </row>
    <row r="17" spans="1:5" s="2" customFormat="1" ht="14.1" customHeight="1">
      <c r="A17" s="1"/>
      <c r="B17" s="76"/>
    </row>
    <row r="18" spans="1:5" s="2" customFormat="1" ht="19.5" customHeight="1">
      <c r="A18" s="55" t="s">
        <v>127</v>
      </c>
      <c r="B18" s="20"/>
    </row>
    <row r="19" spans="1:5" s="2" customFormat="1" ht="19.5" customHeight="1">
      <c r="A19" s="128" t="s">
        <v>70</v>
      </c>
      <c r="B19" s="128"/>
      <c r="C19" s="128"/>
    </row>
    <row r="20" spans="1:5" s="2" customFormat="1" ht="19.5" customHeight="1">
      <c r="A20" s="13"/>
      <c r="B20" s="15"/>
    </row>
    <row r="21" spans="1:5" s="2" customFormat="1" ht="15.75" customHeight="1">
      <c r="A21" s="78" t="s">
        <v>66</v>
      </c>
      <c r="B21" s="51"/>
      <c r="C21" s="52"/>
      <c r="D21" s="150" t="s">
        <v>190</v>
      </c>
      <c r="E21" s="150"/>
    </row>
    <row r="22" spans="1:5" s="17" customFormat="1" ht="18.75" customHeight="1">
      <c r="A22" s="1" t="s">
        <v>67</v>
      </c>
      <c r="B22" s="51"/>
      <c r="C22" s="53"/>
      <c r="D22" s="151" t="s">
        <v>191</v>
      </c>
      <c r="E22" s="151"/>
    </row>
    <row r="23" spans="1:5" s="17" customFormat="1" ht="14.1" customHeight="1">
      <c r="A23" s="1" t="s">
        <v>68</v>
      </c>
      <c r="B23" s="51"/>
      <c r="C23" s="53"/>
      <c r="D23" s="151" t="s">
        <v>192</v>
      </c>
      <c r="E23" s="151"/>
    </row>
    <row r="24" spans="1:5" s="17" customFormat="1" ht="15.6" customHeight="1">
      <c r="A24" s="1" t="s">
        <v>69</v>
      </c>
      <c r="B24" s="51"/>
      <c r="C24" s="53"/>
    </row>
    <row r="25" spans="1:5" s="17" customFormat="1" ht="15.6" customHeight="1">
      <c r="A25" s="129" t="s">
        <v>59</v>
      </c>
      <c r="B25" s="130"/>
      <c r="C25" s="130"/>
    </row>
    <row r="26" spans="1:5" s="17" customFormat="1" ht="15.6" customHeight="1">
      <c r="A26" s="131" t="s">
        <v>60</v>
      </c>
      <c r="B26" s="132"/>
      <c r="C26" s="132"/>
    </row>
    <row r="27" spans="1:5" s="2" customFormat="1" ht="14.1" customHeight="1">
      <c r="A27" s="48"/>
      <c r="B27" s="76"/>
      <c r="C27" s="47"/>
    </row>
    <row r="28" spans="1:5" s="2" customFormat="1" ht="14.1" customHeight="1">
      <c r="A28" s="18"/>
      <c r="B28" s="76"/>
      <c r="C28" s="1"/>
    </row>
    <row r="29" spans="1:5" s="2" customFormat="1" ht="15.6" customHeight="1">
      <c r="A29" s="13" t="s">
        <v>16</v>
      </c>
      <c r="B29" s="15" t="s">
        <v>0</v>
      </c>
      <c r="C29" s="1" t="s">
        <v>76</v>
      </c>
    </row>
    <row r="30" spans="1:5" s="2" customFormat="1" ht="15.6" customHeight="1">
      <c r="A30" s="13" t="s">
        <v>17</v>
      </c>
      <c r="B30" s="15" t="s">
        <v>0</v>
      </c>
      <c r="C30" s="1" t="s">
        <v>77</v>
      </c>
    </row>
    <row r="31" spans="1:5" s="47" customFormat="1" ht="15.6" customHeight="1">
      <c r="A31" s="49"/>
      <c r="B31" s="15"/>
      <c r="C31" s="1" t="s">
        <v>78</v>
      </c>
    </row>
    <row r="32" spans="1:5" s="2" customFormat="1" ht="15.6" customHeight="1">
      <c r="A32" s="13"/>
      <c r="B32" s="15"/>
      <c r="C32" s="1" t="s">
        <v>79</v>
      </c>
    </row>
    <row r="33" spans="1:4" s="2" customFormat="1" ht="15.6" customHeight="1">
      <c r="A33" s="13" t="s">
        <v>18</v>
      </c>
      <c r="B33" s="15" t="s">
        <v>0</v>
      </c>
      <c r="C33" s="1" t="s">
        <v>80</v>
      </c>
    </row>
    <row r="34" spans="1:4" s="2" customFormat="1" ht="15.6" customHeight="1">
      <c r="A34" s="13" t="s">
        <v>19</v>
      </c>
      <c r="B34" s="15" t="s">
        <v>0</v>
      </c>
      <c r="C34" s="1" t="s">
        <v>65</v>
      </c>
    </row>
    <row r="35" spans="1:4" s="2" customFormat="1">
      <c r="A35" s="13" t="s">
        <v>20</v>
      </c>
      <c r="B35" s="15" t="s">
        <v>0</v>
      </c>
      <c r="C35" s="7">
        <v>2070161915</v>
      </c>
    </row>
    <row r="36" spans="1:4" s="2" customFormat="1" ht="21.75" customHeight="1">
      <c r="A36" s="13" t="s">
        <v>21</v>
      </c>
      <c r="B36" s="15" t="s">
        <v>0</v>
      </c>
      <c r="C36" s="79" t="s">
        <v>152</v>
      </c>
    </row>
    <row r="37" spans="1:4" s="2" customFormat="1">
      <c r="A37" s="13" t="s">
        <v>22</v>
      </c>
      <c r="B37" s="15" t="s">
        <v>0</v>
      </c>
      <c r="C37" s="1" t="s">
        <v>81</v>
      </c>
    </row>
    <row r="38" spans="1:4" s="2" customFormat="1" ht="15.6" customHeight="1">
      <c r="A38" s="21" t="s">
        <v>23</v>
      </c>
      <c r="B38" s="22" t="s">
        <v>0</v>
      </c>
      <c r="C38" s="8">
        <v>44159</v>
      </c>
    </row>
    <row r="39" spans="1:4" s="2" customFormat="1" ht="15.6" customHeight="1">
      <c r="A39" s="13" t="s">
        <v>24</v>
      </c>
      <c r="B39" s="15" t="s">
        <v>0</v>
      </c>
      <c r="C39" s="7" t="s">
        <v>82</v>
      </c>
    </row>
    <row r="40" spans="1:4" s="2" customFormat="1" ht="15.6" customHeight="1">
      <c r="A40" s="13" t="s">
        <v>25</v>
      </c>
      <c r="B40" s="15" t="s">
        <v>0</v>
      </c>
      <c r="C40" s="7" t="s">
        <v>83</v>
      </c>
    </row>
    <row r="41" spans="1:4" s="2" customFormat="1" ht="15.6" customHeight="1">
      <c r="A41" s="13" t="s">
        <v>26</v>
      </c>
      <c r="B41" s="15" t="s">
        <v>0</v>
      </c>
      <c r="C41" s="7" t="s">
        <v>2</v>
      </c>
      <c r="D41" s="2" t="s">
        <v>126</v>
      </c>
    </row>
    <row r="42" spans="1:4" s="2" customFormat="1" ht="15.6" customHeight="1">
      <c r="A42" s="13" t="s">
        <v>27</v>
      </c>
      <c r="B42" s="15" t="s">
        <v>0</v>
      </c>
      <c r="C42" s="4" t="s">
        <v>2</v>
      </c>
    </row>
    <row r="43" spans="1:4" s="2" customFormat="1" ht="15.6" customHeight="1">
      <c r="A43" s="13" t="s">
        <v>28</v>
      </c>
      <c r="B43" s="15" t="s">
        <v>0</v>
      </c>
      <c r="C43" s="1" t="s">
        <v>31</v>
      </c>
    </row>
    <row r="44" spans="1:4" s="2" customFormat="1" ht="15.6" customHeight="1">
      <c r="A44" s="13" t="s">
        <v>29</v>
      </c>
      <c r="B44" s="15" t="s">
        <v>0</v>
      </c>
      <c r="C44" s="4">
        <v>44250</v>
      </c>
    </row>
    <row r="45" spans="1:4" s="2" customFormat="1" ht="15.6" customHeight="1">
      <c r="A45" s="13" t="s">
        <v>30</v>
      </c>
      <c r="B45" s="15" t="s">
        <v>0</v>
      </c>
      <c r="C45" s="4" t="s">
        <v>84</v>
      </c>
    </row>
  </sheetData>
  <mergeCells count="3">
    <mergeCell ref="A19:C19"/>
    <mergeCell ref="A25:C25"/>
    <mergeCell ref="A26:C26"/>
  </mergeCells>
  <pageMargins left="0.7" right="0.7" top="0.75" bottom="0.75" header="0.3" footer="0.3"/>
  <pageSetup paperSize="9" orientation="portrait" r:id="rId1"/>
  <headerFooter>
    <oddHeader xml:space="preserve">&amp;L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F42"/>
  <sheetViews>
    <sheetView showWhiteSpace="0" topLeftCell="A19" zoomScaleNormal="100" workbookViewId="0">
      <selection activeCell="J41" sqref="J41"/>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8" t="s">
        <v>4</v>
      </c>
      <c r="B4" s="1"/>
      <c r="C4" s="1"/>
      <c r="F4" s="12"/>
    </row>
    <row r="5" spans="1:6" s="2" customFormat="1" ht="12" customHeight="1">
      <c r="A5" s="58" t="s">
        <v>15</v>
      </c>
      <c r="B5" s="1"/>
      <c r="C5" s="1"/>
    </row>
    <row r="6" spans="1:6" s="2" customFormat="1" ht="13.5" customHeight="1">
      <c r="A6" s="59"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47</v>
      </c>
      <c r="C10" s="15" t="s">
        <v>0</v>
      </c>
      <c r="D10" s="1"/>
    </row>
    <row r="11" spans="1:6" s="2" customFormat="1" ht="15.6" customHeight="1">
      <c r="A11" s="13" t="s">
        <v>48</v>
      </c>
      <c r="C11" s="15" t="s">
        <v>0</v>
      </c>
      <c r="D11" s="1"/>
    </row>
    <row r="12" spans="1:6" s="2" customFormat="1" ht="15.6" customHeight="1">
      <c r="A12" s="13" t="s">
        <v>49</v>
      </c>
      <c r="C12" s="15" t="s">
        <v>0</v>
      </c>
      <c r="D12" s="3"/>
    </row>
    <row r="13" spans="1:6" s="2" customFormat="1" ht="15.6" customHeight="1">
      <c r="A13" s="13" t="s">
        <v>50</v>
      </c>
      <c r="C13" s="15" t="s">
        <v>0</v>
      </c>
      <c r="D13" s="3"/>
    </row>
    <row r="14" spans="1:6" s="2" customFormat="1" ht="15.6" customHeight="1">
      <c r="A14" s="13" t="s">
        <v>51</v>
      </c>
      <c r="C14" s="15" t="s">
        <v>0</v>
      </c>
      <c r="D14" s="1"/>
    </row>
    <row r="15" spans="1:6" s="2" customFormat="1" ht="15.6" customHeight="1">
      <c r="A15" s="13" t="s">
        <v>44</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52</v>
      </c>
      <c r="B19" s="41"/>
      <c r="C19" s="44" t="s">
        <v>0</v>
      </c>
      <c r="D19" s="149" t="s">
        <v>62</v>
      </c>
      <c r="E19" s="149"/>
      <c r="F19" s="149"/>
    </row>
    <row r="20" spans="1:6" s="2" customFormat="1" ht="85.5" customHeight="1">
      <c r="A20" s="13"/>
      <c r="B20" s="15"/>
      <c r="C20" s="13"/>
      <c r="D20" s="149"/>
      <c r="E20" s="149"/>
      <c r="F20" s="149"/>
    </row>
    <row r="21" spans="1:6" s="2" customFormat="1" ht="15.75" customHeight="1">
      <c r="A21" s="13"/>
      <c r="B21" s="15"/>
      <c r="C21" s="6"/>
    </row>
    <row r="22" spans="1:6" s="17" customFormat="1" ht="18.75" customHeight="1">
      <c r="A22" s="1"/>
      <c r="B22" s="16"/>
      <c r="C22" s="16"/>
      <c r="D22" s="2"/>
    </row>
    <row r="23" spans="1:6" s="17" customFormat="1" ht="15.6" customHeight="1">
      <c r="A23" s="43" t="s">
        <v>53</v>
      </c>
      <c r="B23" s="19"/>
      <c r="C23" s="16"/>
      <c r="D23" s="2"/>
    </row>
    <row r="24" spans="1:6" s="2" customFormat="1" ht="14.1" customHeight="1">
      <c r="A24" s="43" t="s">
        <v>54</v>
      </c>
      <c r="B24" s="20"/>
      <c r="C24" s="5"/>
    </row>
    <row r="25" spans="1:6" s="17" customFormat="1" ht="15.6" customHeight="1">
      <c r="A25" s="1"/>
      <c r="D25" s="2"/>
    </row>
    <row r="32" spans="1:6" s="2" customFormat="1" ht="14.1" customHeight="1">
      <c r="A32" s="18"/>
      <c r="B32" s="20"/>
      <c r="C32" s="5"/>
      <c r="D32" s="1"/>
    </row>
    <row r="41" spans="1:4">
      <c r="A41" s="9" t="s">
        <v>55</v>
      </c>
      <c r="D41" s="9" t="s">
        <v>57</v>
      </c>
    </row>
    <row r="42" spans="1:4">
      <c r="A42" s="9" t="s">
        <v>56</v>
      </c>
      <c r="D42" s="9" t="s">
        <v>58</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69"/>
  <sheetViews>
    <sheetView topLeftCell="A21" zoomScale="85" zoomScaleNormal="85" zoomScaleSheetLayoutView="115" workbookViewId="0">
      <selection activeCell="E21" sqref="E1:E1048576"/>
    </sheetView>
  </sheetViews>
  <sheetFormatPr defaultColWidth="14.6640625" defaultRowHeight="13.2"/>
  <cols>
    <col min="1" max="1" width="5.6640625" style="9" customWidth="1"/>
    <col min="2" max="2" width="50.6640625" style="9" customWidth="1"/>
    <col min="3" max="3" width="5.5546875" style="9" bestFit="1" customWidth="1"/>
    <col min="4" max="4" width="20.6640625" style="27" customWidth="1"/>
    <col min="5" max="5" width="20.88671875" style="152"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53"/>
    </row>
    <row r="5" spans="1:5" s="2" customFormat="1" ht="10.5" customHeight="1">
      <c r="A5" s="23" t="s">
        <v>15</v>
      </c>
      <c r="B5" s="1"/>
      <c r="D5" s="29"/>
      <c r="E5" s="152"/>
    </row>
    <row r="6" spans="1:5" s="2" customFormat="1" ht="13.5" customHeight="1">
      <c r="A6" s="24" t="s">
        <v>5</v>
      </c>
      <c r="B6" s="1"/>
      <c r="D6" s="29"/>
      <c r="E6" s="152"/>
    </row>
    <row r="7" spans="1:5" s="2" customFormat="1" ht="15" customHeight="1">
      <c r="A7" s="1"/>
      <c r="B7" s="1"/>
      <c r="D7" s="29"/>
      <c r="E7" s="152"/>
    </row>
    <row r="8" spans="1:5" s="25" customFormat="1" ht="15.6">
      <c r="A8" s="45" t="s">
        <v>88</v>
      </c>
      <c r="D8" s="30"/>
      <c r="E8" s="154"/>
    </row>
    <row r="10" spans="1:5" ht="23.1" customHeight="1">
      <c r="D10" s="72" t="s">
        <v>34</v>
      </c>
      <c r="E10" s="155" t="s">
        <v>36</v>
      </c>
    </row>
    <row r="11" spans="1:5" ht="23.1" customHeight="1">
      <c r="A11" s="60" t="s">
        <v>32</v>
      </c>
      <c r="B11" s="60" t="s">
        <v>33</v>
      </c>
      <c r="C11" s="60"/>
      <c r="D11" s="31" t="s">
        <v>35</v>
      </c>
      <c r="E11" s="156" t="s">
        <v>37</v>
      </c>
    </row>
    <row r="14" spans="1:5" ht="56.25" customHeight="1">
      <c r="A14" s="26">
        <v>1</v>
      </c>
      <c r="B14" s="80" t="s">
        <v>85</v>
      </c>
      <c r="C14" s="26" t="s">
        <v>32</v>
      </c>
      <c r="D14" s="81">
        <v>480</v>
      </c>
      <c r="E14" s="157">
        <v>480</v>
      </c>
    </row>
    <row r="15" spans="1:5" ht="15.6">
      <c r="B15" s="32"/>
      <c r="C15" s="26"/>
      <c r="E15" s="157"/>
    </row>
    <row r="16" spans="1:5" ht="56.25" customHeight="1">
      <c r="A16" s="26">
        <v>2</v>
      </c>
      <c r="B16" s="56" t="s">
        <v>71</v>
      </c>
      <c r="C16" s="26" t="s">
        <v>32</v>
      </c>
      <c r="D16" s="27">
        <v>1400</v>
      </c>
      <c r="E16" s="157">
        <v>1400</v>
      </c>
    </row>
    <row r="17" spans="1:5" ht="15.6">
      <c r="B17" s="32"/>
      <c r="E17" s="157"/>
    </row>
    <row r="18" spans="1:5" ht="30.75" customHeight="1">
      <c r="A18" s="26">
        <v>3</v>
      </c>
      <c r="B18" s="56" t="s">
        <v>86</v>
      </c>
      <c r="C18" s="26" t="s">
        <v>32</v>
      </c>
      <c r="D18" s="27">
        <v>400</v>
      </c>
      <c r="E18" s="157"/>
    </row>
    <row r="19" spans="1:5" ht="15.6">
      <c r="B19" s="46"/>
      <c r="E19" s="157"/>
    </row>
    <row r="20" spans="1:5" ht="90" customHeight="1">
      <c r="A20" s="26">
        <v>4</v>
      </c>
      <c r="B20" s="56" t="s">
        <v>193</v>
      </c>
      <c r="C20" s="36"/>
      <c r="D20" s="27">
        <v>5600</v>
      </c>
      <c r="E20" s="157">
        <v>2500</v>
      </c>
    </row>
    <row r="21" spans="1:5" ht="15.6">
      <c r="A21" s="26"/>
      <c r="B21" s="54"/>
      <c r="C21" s="26"/>
      <c r="E21" s="157"/>
    </row>
    <row r="22" spans="1:5" ht="28.5" customHeight="1">
      <c r="A22" s="26">
        <v>5</v>
      </c>
      <c r="B22" s="56" t="s">
        <v>87</v>
      </c>
      <c r="C22" s="26"/>
      <c r="D22" s="27">
        <v>3600</v>
      </c>
      <c r="E22" s="157">
        <v>1260</v>
      </c>
    </row>
    <row r="23" spans="1:5" ht="15.6">
      <c r="A23" s="26"/>
      <c r="B23" s="50"/>
      <c r="C23" s="26"/>
      <c r="E23" s="157"/>
    </row>
    <row r="24" spans="1:5" ht="15.75" customHeight="1">
      <c r="A24" s="26">
        <v>6</v>
      </c>
      <c r="B24" s="56" t="s">
        <v>38</v>
      </c>
      <c r="C24" s="26" t="s">
        <v>32</v>
      </c>
      <c r="D24" s="27">
        <v>192</v>
      </c>
      <c r="E24" s="157">
        <v>192</v>
      </c>
    </row>
    <row r="25" spans="1:5">
      <c r="A25" s="26"/>
      <c r="B25" s="56"/>
      <c r="C25" s="26"/>
    </row>
    <row r="26" spans="1:5" ht="23.1" customHeight="1" thickBot="1">
      <c r="A26" s="26"/>
      <c r="B26" s="63" t="s">
        <v>39</v>
      </c>
      <c r="C26" s="34" t="s">
        <v>0</v>
      </c>
      <c r="D26" s="39">
        <f>SUM(D14:D25)</f>
        <v>11672</v>
      </c>
      <c r="E26" s="158">
        <f>SUM(E14:E25)</f>
        <v>5832</v>
      </c>
    </row>
    <row r="27" spans="1:5" ht="13.8" thickTop="1">
      <c r="B27" s="32"/>
      <c r="D27" s="33"/>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pageMargins left="0.7" right="0.7" top="0.75" bottom="0.75" header="0.3" footer="0.3"/>
  <pageSetup paperSize="9" scale="84"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F79"/>
  <sheetViews>
    <sheetView topLeftCell="A29" zoomScaleNormal="100" zoomScaleSheetLayoutView="85" workbookViewId="0">
      <selection activeCell="E20"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9" customWidth="1"/>
    <col min="6" max="16384" width="14.6640625" style="9"/>
  </cols>
  <sheetData>
    <row r="1" spans="1:5">
      <c r="C1" s="10"/>
      <c r="D1" s="28"/>
    </row>
    <row r="2" spans="1:5">
      <c r="C2" s="10"/>
      <c r="D2" s="28"/>
    </row>
    <row r="3" spans="1:5">
      <c r="C3" s="10"/>
      <c r="D3" s="28"/>
    </row>
    <row r="4" spans="1:5" s="47" customFormat="1" ht="13.5" customHeight="1">
      <c r="A4" s="58" t="s">
        <v>4</v>
      </c>
      <c r="B4" s="1"/>
      <c r="D4" s="29"/>
      <c r="E4" s="159"/>
    </row>
    <row r="5" spans="1:5" s="47" customFormat="1" ht="10.5" customHeight="1">
      <c r="A5" s="58" t="s">
        <v>15</v>
      </c>
      <c r="B5" s="1"/>
      <c r="D5" s="29"/>
      <c r="E5" s="159"/>
    </row>
    <row r="6" spans="1:5" s="47" customFormat="1" ht="13.5" customHeight="1">
      <c r="A6" s="59" t="s">
        <v>5</v>
      </c>
      <c r="B6" s="1"/>
      <c r="D6" s="29"/>
      <c r="E6" s="159"/>
    </row>
    <row r="7" spans="1:5" s="47" customFormat="1" ht="15" customHeight="1">
      <c r="A7" s="1"/>
      <c r="B7" s="1"/>
      <c r="D7" s="29"/>
      <c r="E7" s="159"/>
    </row>
    <row r="8" spans="1:5" s="25" customFormat="1" ht="23.1" customHeight="1">
      <c r="A8" s="73" t="s">
        <v>89</v>
      </c>
      <c r="D8" s="30"/>
      <c r="E8" s="160"/>
    </row>
    <row r="10" spans="1:5" ht="23.1" customHeight="1">
      <c r="A10" s="61"/>
      <c r="B10" s="61"/>
      <c r="C10" s="61"/>
      <c r="D10" s="133" t="s">
        <v>42</v>
      </c>
      <c r="E10" s="133"/>
    </row>
    <row r="11" spans="1:5" ht="23.1" customHeight="1">
      <c r="A11" s="70" t="s">
        <v>32</v>
      </c>
      <c r="B11" s="70" t="s">
        <v>41</v>
      </c>
      <c r="C11" s="71" t="s">
        <v>40</v>
      </c>
      <c r="D11" s="71" t="s">
        <v>43</v>
      </c>
      <c r="E11" s="161" t="s">
        <v>44</v>
      </c>
    </row>
    <row r="12" spans="1:5" ht="15" customHeight="1"/>
    <row r="13" spans="1:5" ht="23.1" customHeight="1">
      <c r="A13" s="26">
        <v>1</v>
      </c>
      <c r="B13" s="57" t="s">
        <v>130</v>
      </c>
      <c r="C13" s="26">
        <v>1</v>
      </c>
      <c r="D13" s="27">
        <f>SUM(1008,1008,145)</f>
        <v>2161</v>
      </c>
      <c r="E13" s="162">
        <v>1728.4</v>
      </c>
    </row>
    <row r="14" spans="1:5" ht="23.1" customHeight="1">
      <c r="A14" s="26">
        <v>2</v>
      </c>
      <c r="B14" s="57" t="s">
        <v>133</v>
      </c>
      <c r="C14" s="26">
        <v>1</v>
      </c>
      <c r="D14" s="27">
        <v>59</v>
      </c>
      <c r="E14" s="162"/>
    </row>
    <row r="15" spans="1:5" ht="23.1" customHeight="1">
      <c r="A15" s="26">
        <v>3</v>
      </c>
      <c r="B15" s="57" t="s">
        <v>134</v>
      </c>
      <c r="C15" s="26">
        <v>1</v>
      </c>
      <c r="D15" s="27">
        <v>59</v>
      </c>
      <c r="E15" s="162"/>
    </row>
    <row r="16" spans="1:5" ht="23.1" customHeight="1">
      <c r="A16" s="26">
        <v>4</v>
      </c>
      <c r="B16" s="57" t="s">
        <v>131</v>
      </c>
      <c r="C16" s="26">
        <v>1</v>
      </c>
      <c r="D16" s="27">
        <v>217</v>
      </c>
      <c r="E16" s="162">
        <v>173.2</v>
      </c>
    </row>
    <row r="17" spans="1:5" s="38" customFormat="1" ht="23.1" customHeight="1">
      <c r="A17" s="26">
        <v>5</v>
      </c>
      <c r="B17" s="57" t="s">
        <v>90</v>
      </c>
      <c r="C17" s="36">
        <v>1</v>
      </c>
      <c r="D17" s="27">
        <v>51</v>
      </c>
      <c r="E17" s="162">
        <v>40.799999999999997</v>
      </c>
    </row>
    <row r="18" spans="1:5" s="38" customFormat="1" ht="23.1" customHeight="1">
      <c r="A18" s="26">
        <v>6</v>
      </c>
      <c r="B18" s="57" t="s">
        <v>132</v>
      </c>
      <c r="C18" s="36">
        <v>2</v>
      </c>
      <c r="D18" s="27">
        <f>(110*2)</f>
        <v>220</v>
      </c>
      <c r="E18" s="162"/>
    </row>
    <row r="19" spans="1:5" s="38" customFormat="1" ht="23.1" customHeight="1">
      <c r="A19" s="26">
        <v>7</v>
      </c>
      <c r="B19" s="57" t="s">
        <v>91</v>
      </c>
      <c r="C19" s="36">
        <v>1</v>
      </c>
      <c r="D19" s="27">
        <v>190</v>
      </c>
      <c r="E19" s="162">
        <v>151.6</v>
      </c>
    </row>
    <row r="20" spans="1:5" s="38" customFormat="1" ht="23.1" customHeight="1">
      <c r="A20" s="26">
        <v>8</v>
      </c>
      <c r="B20" s="57" t="s">
        <v>72</v>
      </c>
      <c r="C20" s="36">
        <v>1</v>
      </c>
      <c r="D20" s="27">
        <v>383</v>
      </c>
      <c r="E20" s="162">
        <v>306.39999999999998</v>
      </c>
    </row>
    <row r="21" spans="1:5" s="38" customFormat="1" ht="23.1" customHeight="1">
      <c r="A21" s="26">
        <v>9</v>
      </c>
      <c r="B21" s="57" t="s">
        <v>92</v>
      </c>
      <c r="C21" s="36">
        <v>1</v>
      </c>
      <c r="D21" s="27">
        <v>21</v>
      </c>
      <c r="E21" s="162"/>
    </row>
    <row r="22" spans="1:5" s="38" customFormat="1" ht="23.1" customHeight="1">
      <c r="A22" s="26">
        <v>10</v>
      </c>
      <c r="B22" s="57" t="s">
        <v>93</v>
      </c>
      <c r="C22" s="36">
        <v>2</v>
      </c>
      <c r="D22" s="27">
        <f>(153*2)</f>
        <v>306</v>
      </c>
      <c r="E22" s="162"/>
    </row>
    <row r="23" spans="1:5" s="38" customFormat="1" ht="23.1" customHeight="1">
      <c r="A23" s="26">
        <v>11</v>
      </c>
      <c r="B23" s="57" t="s">
        <v>135</v>
      </c>
      <c r="C23" s="36">
        <v>1</v>
      </c>
      <c r="D23" s="27">
        <v>1433</v>
      </c>
      <c r="E23" s="162">
        <v>1146.4000000000001</v>
      </c>
    </row>
    <row r="24" spans="1:5" s="38" customFormat="1" ht="23.1" customHeight="1">
      <c r="A24" s="26">
        <v>12</v>
      </c>
      <c r="B24" s="57" t="s">
        <v>136</v>
      </c>
      <c r="C24" s="36">
        <v>1</v>
      </c>
      <c r="D24" s="27">
        <v>244</v>
      </c>
      <c r="E24" s="162">
        <v>194.8</v>
      </c>
    </row>
    <row r="25" spans="1:5" s="38" customFormat="1" ht="23.1" customHeight="1">
      <c r="A25" s="26">
        <v>13</v>
      </c>
      <c r="B25" s="57" t="s">
        <v>137</v>
      </c>
      <c r="C25" s="36">
        <v>1</v>
      </c>
      <c r="D25" s="77">
        <v>45</v>
      </c>
      <c r="E25" s="162"/>
    </row>
    <row r="26" spans="1:5" s="38" customFormat="1" ht="23.1" customHeight="1">
      <c r="A26" s="26">
        <v>14</v>
      </c>
      <c r="B26" s="57" t="s">
        <v>94</v>
      </c>
      <c r="C26" s="36">
        <v>1</v>
      </c>
      <c r="D26" s="27">
        <v>41</v>
      </c>
      <c r="E26" s="162"/>
    </row>
    <row r="27" spans="1:5" s="38" customFormat="1" ht="23.1" customHeight="1">
      <c r="A27" s="26">
        <v>15</v>
      </c>
      <c r="B27" s="57" t="s">
        <v>95</v>
      </c>
      <c r="C27" s="36">
        <v>1</v>
      </c>
      <c r="D27" s="27">
        <v>33</v>
      </c>
      <c r="E27" s="162"/>
    </row>
    <row r="28" spans="1:5" s="38" customFormat="1" ht="23.1" customHeight="1">
      <c r="A28" s="26">
        <v>16</v>
      </c>
      <c r="B28" s="57" t="s">
        <v>96</v>
      </c>
      <c r="C28" s="36">
        <v>1</v>
      </c>
      <c r="D28" s="27">
        <v>1141</v>
      </c>
      <c r="E28" s="162"/>
    </row>
    <row r="29" spans="1:5" s="38" customFormat="1" ht="23.1" customHeight="1">
      <c r="A29" s="26">
        <v>17</v>
      </c>
      <c r="B29" s="57" t="s">
        <v>97</v>
      </c>
      <c r="C29" s="36">
        <v>1</v>
      </c>
      <c r="D29" s="27">
        <v>916</v>
      </c>
      <c r="E29" s="162">
        <v>732.4</v>
      </c>
    </row>
    <row r="30" spans="1:5" s="38" customFormat="1" ht="23.1" customHeight="1">
      <c r="A30" s="26">
        <v>18</v>
      </c>
      <c r="B30" s="57" t="s">
        <v>98</v>
      </c>
      <c r="C30" s="36">
        <v>1</v>
      </c>
      <c r="D30" s="27">
        <v>102</v>
      </c>
      <c r="E30" s="162">
        <v>81.599999999999994</v>
      </c>
    </row>
    <row r="31" spans="1:5" s="38" customFormat="1" ht="23.1" customHeight="1">
      <c r="A31" s="26">
        <v>19</v>
      </c>
      <c r="B31" s="57" t="s">
        <v>99</v>
      </c>
      <c r="C31" s="36">
        <v>1</v>
      </c>
      <c r="D31" s="27">
        <v>123</v>
      </c>
      <c r="E31" s="162">
        <v>98</v>
      </c>
    </row>
    <row r="32" spans="1:5" s="38" customFormat="1" ht="23.1" customHeight="1">
      <c r="A32" s="26">
        <v>20</v>
      </c>
      <c r="B32" s="57" t="s">
        <v>100</v>
      </c>
      <c r="C32" s="36">
        <v>2</v>
      </c>
      <c r="D32" s="27">
        <f>(39*2)</f>
        <v>78</v>
      </c>
      <c r="E32" s="162"/>
    </row>
    <row r="33" spans="1:6" s="38" customFormat="1" ht="9.9" customHeight="1">
      <c r="A33" s="26"/>
      <c r="B33" s="57"/>
      <c r="C33" s="36"/>
      <c r="D33" s="37"/>
      <c r="E33" s="163"/>
    </row>
    <row r="34" spans="1:6" s="66" customFormat="1" ht="23.1" customHeight="1" thickBot="1">
      <c r="A34" s="62"/>
      <c r="B34" s="63" t="s">
        <v>61</v>
      </c>
      <c r="C34" s="64" t="s">
        <v>0</v>
      </c>
      <c r="D34" s="69">
        <f>SUM(D13:D32)</f>
        <v>7823</v>
      </c>
      <c r="E34" s="164">
        <f>SUM(E13:E32)</f>
        <v>4653.6000000000004</v>
      </c>
    </row>
    <row r="35" spans="1:6" s="66" customFormat="1" ht="9.9" customHeight="1" thickTop="1">
      <c r="A35" s="67"/>
      <c r="B35" s="63"/>
      <c r="C35" s="64"/>
      <c r="D35" s="68"/>
      <c r="E35" s="165"/>
    </row>
    <row r="36" spans="1:6">
      <c r="A36" s="35"/>
      <c r="B36" s="40" t="s">
        <v>153</v>
      </c>
      <c r="C36" s="40"/>
      <c r="D36" s="46"/>
      <c r="E36" s="166"/>
      <c r="F36" s="27"/>
    </row>
    <row r="37" spans="1:6">
      <c r="A37" s="35"/>
      <c r="B37" s="40" t="s">
        <v>63</v>
      </c>
      <c r="C37" s="40"/>
      <c r="D37" s="46"/>
      <c r="E37" s="166"/>
      <c r="F37" s="27"/>
    </row>
    <row r="38" spans="1:6">
      <c r="B38" s="40" t="s">
        <v>64</v>
      </c>
      <c r="C38" s="40"/>
      <c r="D38" s="46"/>
      <c r="E38" s="166"/>
      <c r="F38" s="27"/>
    </row>
    <row r="39" spans="1:6">
      <c r="A39" s="35"/>
      <c r="B39" s="40"/>
    </row>
    <row r="40" spans="1:6">
      <c r="B40" s="46"/>
    </row>
    <row r="41" spans="1:6">
      <c r="B41" s="46"/>
    </row>
    <row r="42" spans="1:6">
      <c r="B42" s="46"/>
    </row>
    <row r="43" spans="1:6">
      <c r="B43" s="46"/>
    </row>
    <row r="44" spans="1:6">
      <c r="B44" s="46"/>
    </row>
    <row r="45" spans="1:6">
      <c r="B45" s="46"/>
    </row>
    <row r="46" spans="1:6">
      <c r="B46" s="46"/>
    </row>
    <row r="47" spans="1:6">
      <c r="B47" s="46"/>
    </row>
    <row r="48" spans="1:6">
      <c r="B48" s="46"/>
    </row>
    <row r="49" spans="2:2">
      <c r="B49" s="46"/>
    </row>
    <row r="50" spans="2:2">
      <c r="B50" s="46"/>
    </row>
    <row r="51" spans="2:2">
      <c r="B51" s="46"/>
    </row>
    <row r="52" spans="2:2">
      <c r="B52" s="46"/>
    </row>
    <row r="53" spans="2:2">
      <c r="B53" s="46"/>
    </row>
    <row r="54" spans="2:2">
      <c r="B54" s="46"/>
    </row>
    <row r="55" spans="2:2">
      <c r="B55" s="46"/>
    </row>
    <row r="56" spans="2:2">
      <c r="B56" s="46"/>
    </row>
    <row r="57" spans="2:2">
      <c r="B57" s="46"/>
    </row>
    <row r="58" spans="2:2">
      <c r="B58" s="46"/>
    </row>
    <row r="59" spans="2:2">
      <c r="B59" s="46"/>
    </row>
    <row r="60" spans="2:2">
      <c r="B60" s="46"/>
    </row>
    <row r="61" spans="2:2">
      <c r="B61" s="46"/>
    </row>
    <row r="62" spans="2:2">
      <c r="B62" s="46"/>
    </row>
    <row r="63" spans="2:2">
      <c r="B63" s="46"/>
    </row>
    <row r="64" spans="2:2">
      <c r="B64" s="46"/>
    </row>
    <row r="65" spans="2:2">
      <c r="B65" s="46"/>
    </row>
    <row r="66" spans="2:2">
      <c r="B66" s="46"/>
    </row>
    <row r="67" spans="2:2">
      <c r="B67" s="46"/>
    </row>
    <row r="68" spans="2:2">
      <c r="B68" s="46"/>
    </row>
    <row r="69" spans="2:2">
      <c r="B69" s="46"/>
    </row>
    <row r="70" spans="2:2">
      <c r="B70" s="46"/>
    </row>
    <row r="71" spans="2:2">
      <c r="B71" s="46"/>
    </row>
    <row r="72" spans="2:2">
      <c r="B72" s="46"/>
    </row>
    <row r="73" spans="2:2">
      <c r="B73" s="46"/>
    </row>
    <row r="74" spans="2:2">
      <c r="B74" s="46"/>
    </row>
    <row r="75" spans="2:2">
      <c r="B75" s="46"/>
    </row>
    <row r="76" spans="2:2">
      <c r="B76" s="46"/>
    </row>
    <row r="77" spans="2:2">
      <c r="B77" s="46"/>
    </row>
    <row r="78" spans="2:2">
      <c r="B78" s="46"/>
    </row>
    <row r="79" spans="2:2">
      <c r="B79" s="46"/>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F79"/>
  <sheetViews>
    <sheetView view="pageBreakPreview" topLeftCell="A27" zoomScaleNormal="100" zoomScaleSheetLayoutView="100" workbookViewId="0">
      <selection activeCell="E6"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9" customWidth="1"/>
    <col min="6" max="16384" width="14.6640625" style="9"/>
  </cols>
  <sheetData>
    <row r="1" spans="1:5">
      <c r="C1" s="10"/>
      <c r="D1" s="28"/>
    </row>
    <row r="2" spans="1:5">
      <c r="C2" s="10"/>
      <c r="D2" s="28"/>
    </row>
    <row r="3" spans="1:5">
      <c r="C3" s="10"/>
      <c r="D3" s="28"/>
    </row>
    <row r="4" spans="1:5" s="47" customFormat="1" ht="13.5" customHeight="1">
      <c r="A4" s="58" t="s">
        <v>4</v>
      </c>
      <c r="B4" s="1"/>
      <c r="D4" s="29"/>
      <c r="E4" s="159"/>
    </row>
    <row r="5" spans="1:5" s="47" customFormat="1" ht="10.5" customHeight="1">
      <c r="A5" s="58" t="s">
        <v>15</v>
      </c>
      <c r="B5" s="1"/>
      <c r="D5" s="29"/>
      <c r="E5" s="159"/>
    </row>
    <row r="6" spans="1:5" s="47" customFormat="1" ht="13.5" customHeight="1">
      <c r="A6" s="59" t="s">
        <v>5</v>
      </c>
      <c r="B6" s="1"/>
      <c r="D6" s="29"/>
      <c r="E6" s="159"/>
    </row>
    <row r="7" spans="1:5" s="47" customFormat="1" ht="15" customHeight="1">
      <c r="A7" s="1"/>
      <c r="B7" s="1"/>
      <c r="D7" s="29"/>
      <c r="E7" s="159"/>
    </row>
    <row r="8" spans="1:5" s="25" customFormat="1" ht="23.1" customHeight="1">
      <c r="A8" s="73" t="s">
        <v>89</v>
      </c>
      <c r="D8" s="30"/>
      <c r="E8" s="160"/>
    </row>
    <row r="10" spans="1:5" ht="23.1" customHeight="1">
      <c r="A10" s="61"/>
      <c r="B10" s="61"/>
      <c r="C10" s="61"/>
      <c r="D10" s="133" t="s">
        <v>42</v>
      </c>
      <c r="E10" s="133"/>
    </row>
    <row r="11" spans="1:5" ht="23.1" customHeight="1">
      <c r="A11" s="70" t="s">
        <v>32</v>
      </c>
      <c r="B11" s="70" t="s">
        <v>41</v>
      </c>
      <c r="C11" s="71" t="s">
        <v>40</v>
      </c>
      <c r="D11" s="71" t="s">
        <v>43</v>
      </c>
      <c r="E11" s="161" t="s">
        <v>44</v>
      </c>
    </row>
    <row r="12" spans="1:5" ht="15" customHeight="1">
      <c r="B12" s="124" t="s">
        <v>188</v>
      </c>
      <c r="E12" s="167">
        <v>4653.6000000000004</v>
      </c>
    </row>
    <row r="13" spans="1:5" ht="23.1" customHeight="1">
      <c r="A13" s="26">
        <v>21</v>
      </c>
      <c r="B13" s="57" t="s">
        <v>101</v>
      </c>
      <c r="C13" s="26">
        <v>1</v>
      </c>
      <c r="D13" s="27">
        <v>14</v>
      </c>
      <c r="E13" s="162">
        <v>10.88</v>
      </c>
    </row>
    <row r="14" spans="1:5" ht="23.1" customHeight="1">
      <c r="A14" s="26">
        <v>22</v>
      </c>
      <c r="B14" s="57" t="s">
        <v>102</v>
      </c>
      <c r="C14" s="26">
        <v>1</v>
      </c>
      <c r="D14" s="27">
        <v>8</v>
      </c>
      <c r="E14" s="162">
        <v>5.68</v>
      </c>
    </row>
    <row r="15" spans="1:5" ht="23.1" customHeight="1">
      <c r="A15" s="26">
        <v>23</v>
      </c>
      <c r="B15" s="57" t="s">
        <v>103</v>
      </c>
      <c r="C15" s="26">
        <v>1</v>
      </c>
      <c r="D15" s="27">
        <v>137</v>
      </c>
      <c r="E15" s="162"/>
    </row>
    <row r="16" spans="1:5" ht="23.1" customHeight="1">
      <c r="A16" s="26">
        <v>24</v>
      </c>
      <c r="B16" s="57" t="s">
        <v>128</v>
      </c>
      <c r="C16" s="26">
        <v>1</v>
      </c>
      <c r="D16" s="27">
        <v>130</v>
      </c>
      <c r="E16" s="162"/>
    </row>
    <row r="17" spans="1:5" s="38" customFormat="1" ht="23.1" customHeight="1">
      <c r="A17" s="26">
        <v>25</v>
      </c>
      <c r="B17" s="57" t="s">
        <v>129</v>
      </c>
      <c r="C17" s="36">
        <v>2</v>
      </c>
      <c r="D17" s="27">
        <f>(22*2)</f>
        <v>44</v>
      </c>
      <c r="E17" s="162"/>
    </row>
    <row r="18" spans="1:5" s="38" customFormat="1" ht="23.1" customHeight="1">
      <c r="A18" s="26">
        <v>26</v>
      </c>
      <c r="B18" s="57" t="s">
        <v>104</v>
      </c>
      <c r="C18" s="36">
        <v>2</v>
      </c>
      <c r="D18" s="27">
        <f>SUM(250*2)</f>
        <v>500</v>
      </c>
      <c r="E18" s="162"/>
    </row>
    <row r="19" spans="1:5" s="38" customFormat="1" ht="23.1" customHeight="1">
      <c r="A19" s="26">
        <v>27</v>
      </c>
      <c r="B19" s="57" t="s">
        <v>105</v>
      </c>
      <c r="C19" s="36">
        <v>4</v>
      </c>
      <c r="D19" s="27">
        <v>14</v>
      </c>
      <c r="E19" s="162"/>
    </row>
    <row r="20" spans="1:5" s="38" customFormat="1" ht="23.1" customHeight="1">
      <c r="A20" s="26">
        <v>28</v>
      </c>
      <c r="B20" s="57" t="s">
        <v>106</v>
      </c>
      <c r="C20" s="36">
        <v>1</v>
      </c>
      <c r="D20" s="27">
        <v>1286</v>
      </c>
      <c r="E20" s="162"/>
    </row>
    <row r="21" spans="1:5" s="38" customFormat="1" ht="23.1" customHeight="1">
      <c r="A21" s="26">
        <v>29</v>
      </c>
      <c r="B21" s="57" t="s">
        <v>107</v>
      </c>
      <c r="C21" s="36">
        <v>1</v>
      </c>
      <c r="D21" s="27">
        <v>63</v>
      </c>
      <c r="E21" s="162"/>
    </row>
    <row r="22" spans="1:5" s="38" customFormat="1" ht="23.1" customHeight="1">
      <c r="A22" s="26">
        <v>30</v>
      </c>
      <c r="B22" s="57" t="s">
        <v>108</v>
      </c>
      <c r="C22" s="36">
        <v>1</v>
      </c>
      <c r="D22" s="27">
        <v>88</v>
      </c>
      <c r="E22" s="162"/>
    </row>
    <row r="23" spans="1:5" s="38" customFormat="1" ht="23.1" customHeight="1">
      <c r="A23" s="26">
        <v>31</v>
      </c>
      <c r="B23" s="57" t="s">
        <v>109</v>
      </c>
      <c r="C23" s="36">
        <v>1</v>
      </c>
      <c r="D23" s="27">
        <v>32</v>
      </c>
      <c r="E23" s="162"/>
    </row>
    <row r="24" spans="1:5" s="38" customFormat="1" ht="23.1" customHeight="1">
      <c r="A24" s="26">
        <v>32</v>
      </c>
      <c r="B24" s="57" t="s">
        <v>110</v>
      </c>
      <c r="C24" s="36">
        <v>1</v>
      </c>
      <c r="D24" s="27">
        <v>36</v>
      </c>
      <c r="E24" s="162"/>
    </row>
    <row r="25" spans="1:5" s="38" customFormat="1" ht="23.1" customHeight="1">
      <c r="A25" s="26">
        <v>33</v>
      </c>
      <c r="B25" s="57" t="s">
        <v>111</v>
      </c>
      <c r="C25" s="36">
        <v>1</v>
      </c>
      <c r="D25" s="77">
        <v>32</v>
      </c>
      <c r="E25" s="162"/>
    </row>
    <row r="26" spans="1:5" s="38" customFormat="1" ht="23.1" customHeight="1">
      <c r="A26" s="26">
        <v>34</v>
      </c>
      <c r="B26" s="57" t="s">
        <v>112</v>
      </c>
      <c r="C26" s="36">
        <v>1</v>
      </c>
      <c r="D26" s="27">
        <v>240</v>
      </c>
      <c r="E26" s="162"/>
    </row>
    <row r="27" spans="1:5" s="38" customFormat="1" ht="23.1" customHeight="1">
      <c r="A27" s="26">
        <v>35</v>
      </c>
      <c r="B27" s="57" t="s">
        <v>113</v>
      </c>
      <c r="C27" s="36">
        <v>1</v>
      </c>
      <c r="D27" s="27">
        <v>101</v>
      </c>
      <c r="E27" s="162"/>
    </row>
    <row r="28" spans="1:5" s="38" customFormat="1" ht="23.1" customHeight="1">
      <c r="A28" s="26">
        <v>36</v>
      </c>
      <c r="B28" s="57" t="s">
        <v>138</v>
      </c>
      <c r="C28" s="36">
        <v>1</v>
      </c>
      <c r="D28" s="27">
        <v>3508</v>
      </c>
      <c r="E28" s="162">
        <v>2806.4</v>
      </c>
    </row>
    <row r="29" spans="1:5" s="38" customFormat="1" ht="23.1" customHeight="1">
      <c r="A29" s="26">
        <v>37</v>
      </c>
      <c r="B29" s="57" t="s">
        <v>139</v>
      </c>
      <c r="C29" s="36">
        <v>2</v>
      </c>
      <c r="D29" s="27">
        <f>(73*2)</f>
        <v>146</v>
      </c>
      <c r="E29" s="162">
        <v>115.52</v>
      </c>
    </row>
    <row r="30" spans="1:5" s="38" customFormat="1" ht="23.1" customHeight="1">
      <c r="A30" s="26">
        <v>38</v>
      </c>
      <c r="B30" s="57" t="s">
        <v>140</v>
      </c>
      <c r="C30" s="36">
        <v>1</v>
      </c>
      <c r="D30" s="27">
        <v>296</v>
      </c>
      <c r="E30" s="162"/>
    </row>
    <row r="31" spans="1:5" s="38" customFormat="1" ht="23.1" customHeight="1">
      <c r="A31" s="26">
        <v>39</v>
      </c>
      <c r="B31" s="57" t="s">
        <v>141</v>
      </c>
      <c r="C31" s="36">
        <v>2</v>
      </c>
      <c r="D31" s="27">
        <f>(110*2)</f>
        <v>220</v>
      </c>
      <c r="E31" s="162"/>
    </row>
    <row r="32" spans="1:5" s="38" customFormat="1" ht="23.1" customHeight="1">
      <c r="A32" s="26">
        <v>40</v>
      </c>
      <c r="B32" s="57" t="s">
        <v>142</v>
      </c>
      <c r="C32" s="36">
        <v>1</v>
      </c>
      <c r="D32" s="27">
        <v>219</v>
      </c>
      <c r="E32" s="162">
        <v>175.2</v>
      </c>
    </row>
    <row r="33" spans="1:6" s="38" customFormat="1" ht="9.9" customHeight="1">
      <c r="A33" s="26"/>
      <c r="B33" s="57"/>
      <c r="C33" s="36"/>
      <c r="D33" s="37"/>
      <c r="E33" s="163"/>
    </row>
    <row r="34" spans="1:6" s="66" customFormat="1" ht="23.1" customHeight="1" thickBot="1">
      <c r="A34" s="62"/>
      <c r="B34" s="63" t="s">
        <v>61</v>
      </c>
      <c r="C34" s="64" t="s">
        <v>0</v>
      </c>
      <c r="D34" s="69">
        <f>SUM(D13:D32)</f>
        <v>7114</v>
      </c>
      <c r="E34" s="164">
        <f>SUM(E12:E33)</f>
        <v>7767.2800000000016</v>
      </c>
    </row>
    <row r="35" spans="1:6" s="66" customFormat="1" ht="9.9" customHeight="1" thickTop="1">
      <c r="A35" s="67"/>
      <c r="B35" s="63"/>
      <c r="C35" s="64"/>
      <c r="D35" s="68"/>
      <c r="E35" s="165"/>
    </row>
    <row r="36" spans="1:6">
      <c r="A36" s="35"/>
      <c r="B36" s="40" t="s">
        <v>153</v>
      </c>
      <c r="C36" s="40"/>
      <c r="D36" s="46"/>
      <c r="E36" s="166"/>
      <c r="F36" s="27"/>
    </row>
    <row r="37" spans="1:6">
      <c r="A37" s="35"/>
      <c r="B37" s="40" t="s">
        <v>63</v>
      </c>
      <c r="C37" s="40"/>
      <c r="D37" s="46"/>
      <c r="E37" s="166"/>
      <c r="F37" s="27"/>
    </row>
    <row r="38" spans="1:6">
      <c r="B38" s="40" t="s">
        <v>64</v>
      </c>
      <c r="C38" s="40"/>
      <c r="D38" s="46"/>
      <c r="E38" s="166"/>
      <c r="F38" s="27"/>
    </row>
    <row r="39" spans="1:6">
      <c r="A39" s="35"/>
      <c r="B39" s="40"/>
    </row>
    <row r="40" spans="1:6">
      <c r="B40" s="46"/>
    </row>
    <row r="41" spans="1:6">
      <c r="B41" s="46"/>
    </row>
    <row r="42" spans="1:6">
      <c r="B42" s="46"/>
    </row>
    <row r="43" spans="1:6">
      <c r="B43" s="46"/>
    </row>
    <row r="44" spans="1:6">
      <c r="B44" s="46"/>
    </row>
    <row r="45" spans="1:6">
      <c r="B45" s="46"/>
    </row>
    <row r="46" spans="1:6">
      <c r="B46" s="46"/>
    </row>
    <row r="47" spans="1:6">
      <c r="B47" s="46"/>
    </row>
    <row r="48" spans="1:6">
      <c r="B48" s="46"/>
    </row>
    <row r="49" spans="2:2">
      <c r="B49" s="46"/>
    </row>
    <row r="50" spans="2:2">
      <c r="B50" s="46"/>
    </row>
    <row r="51" spans="2:2">
      <c r="B51" s="46"/>
    </row>
    <row r="52" spans="2:2">
      <c r="B52" s="46"/>
    </row>
    <row r="53" spans="2:2">
      <c r="B53" s="46"/>
    </row>
    <row r="54" spans="2:2">
      <c r="B54" s="46"/>
    </row>
    <row r="55" spans="2:2">
      <c r="B55" s="46"/>
    </row>
    <row r="56" spans="2:2">
      <c r="B56" s="46"/>
    </row>
    <row r="57" spans="2:2">
      <c r="B57" s="46"/>
    </row>
    <row r="58" spans="2:2">
      <c r="B58" s="46"/>
    </row>
    <row r="59" spans="2:2">
      <c r="B59" s="46"/>
    </row>
    <row r="60" spans="2:2">
      <c r="B60" s="46"/>
    </row>
    <row r="61" spans="2:2">
      <c r="B61" s="46"/>
    </row>
    <row r="62" spans="2:2">
      <c r="B62" s="46"/>
    </row>
    <row r="63" spans="2:2">
      <c r="B63" s="46"/>
    </row>
    <row r="64" spans="2:2">
      <c r="B64" s="46"/>
    </row>
    <row r="65" spans="2:2">
      <c r="B65" s="46"/>
    </row>
    <row r="66" spans="2:2">
      <c r="B66" s="46"/>
    </row>
    <row r="67" spans="2:2">
      <c r="B67" s="46"/>
    </row>
    <row r="68" spans="2:2">
      <c r="B68" s="46"/>
    </row>
    <row r="69" spans="2:2">
      <c r="B69" s="46"/>
    </row>
    <row r="70" spans="2:2">
      <c r="B70" s="46"/>
    </row>
    <row r="71" spans="2:2">
      <c r="B71" s="46"/>
    </row>
    <row r="72" spans="2:2">
      <c r="B72" s="46"/>
    </row>
    <row r="73" spans="2:2">
      <c r="B73" s="46"/>
    </row>
    <row r="74" spans="2:2">
      <c r="B74" s="46"/>
    </row>
    <row r="75" spans="2:2">
      <c r="B75" s="46"/>
    </row>
    <row r="76" spans="2:2">
      <c r="B76" s="46"/>
    </row>
    <row r="77" spans="2:2">
      <c r="B77" s="46"/>
    </row>
    <row r="78" spans="2:2">
      <c r="B78" s="46"/>
    </row>
    <row r="79" spans="2:2">
      <c r="B79" s="46"/>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F79"/>
  <sheetViews>
    <sheetView topLeftCell="A29" zoomScaleNormal="100" zoomScaleSheetLayoutView="90" workbookViewId="0">
      <selection activeCell="H17" sqref="H17"/>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9" customWidth="1"/>
    <col min="6" max="16384" width="14.6640625" style="9"/>
  </cols>
  <sheetData>
    <row r="1" spans="1:5">
      <c r="C1" s="10"/>
      <c r="D1" s="28"/>
    </row>
    <row r="2" spans="1:5">
      <c r="C2" s="10"/>
      <c r="D2" s="28"/>
    </row>
    <row r="3" spans="1:5">
      <c r="C3" s="10"/>
      <c r="D3" s="28"/>
    </row>
    <row r="4" spans="1:5" s="47" customFormat="1" ht="13.5" customHeight="1">
      <c r="A4" s="58" t="s">
        <v>4</v>
      </c>
      <c r="B4" s="1"/>
      <c r="D4" s="29"/>
      <c r="E4" s="159"/>
    </row>
    <row r="5" spans="1:5" s="47" customFormat="1" ht="10.5" customHeight="1">
      <c r="A5" s="58" t="s">
        <v>15</v>
      </c>
      <c r="B5" s="1"/>
      <c r="D5" s="29"/>
      <c r="E5" s="159"/>
    </row>
    <row r="6" spans="1:5" s="47" customFormat="1" ht="13.5" customHeight="1">
      <c r="A6" s="59" t="s">
        <v>5</v>
      </c>
      <c r="B6" s="1"/>
      <c r="D6" s="29"/>
      <c r="E6" s="159"/>
    </row>
    <row r="7" spans="1:5" s="47" customFormat="1" ht="15" customHeight="1">
      <c r="A7" s="1"/>
      <c r="B7" s="1"/>
      <c r="D7" s="29"/>
      <c r="E7" s="159"/>
    </row>
    <row r="8" spans="1:5" s="25" customFormat="1" ht="23.1" customHeight="1">
      <c r="A8" s="73" t="s">
        <v>89</v>
      </c>
      <c r="D8" s="30"/>
      <c r="E8" s="160"/>
    </row>
    <row r="10" spans="1:5" ht="23.1" customHeight="1">
      <c r="A10" s="61"/>
      <c r="B10" s="61"/>
      <c r="C10" s="61"/>
      <c r="D10" s="133" t="s">
        <v>42</v>
      </c>
      <c r="E10" s="133"/>
    </row>
    <row r="11" spans="1:5" ht="23.1" customHeight="1">
      <c r="A11" s="70" t="s">
        <v>32</v>
      </c>
      <c r="B11" s="70" t="s">
        <v>41</v>
      </c>
      <c r="C11" s="71" t="s">
        <v>40</v>
      </c>
      <c r="D11" s="71" t="s">
        <v>43</v>
      </c>
      <c r="E11" s="161" t="s">
        <v>44</v>
      </c>
    </row>
    <row r="12" spans="1:5" ht="15" customHeight="1">
      <c r="B12" s="124" t="s">
        <v>188</v>
      </c>
      <c r="E12" s="167">
        <v>7767.28</v>
      </c>
    </row>
    <row r="13" spans="1:5" ht="23.1" customHeight="1">
      <c r="A13" s="26">
        <v>41</v>
      </c>
      <c r="B13" s="57" t="s">
        <v>143</v>
      </c>
      <c r="C13" s="26">
        <v>1</v>
      </c>
      <c r="D13" s="27">
        <v>28</v>
      </c>
      <c r="E13" s="162">
        <v>21.84</v>
      </c>
    </row>
    <row r="14" spans="1:5" ht="23.1" customHeight="1">
      <c r="A14" s="26">
        <v>42</v>
      </c>
      <c r="B14" s="57" t="s">
        <v>114</v>
      </c>
      <c r="C14" s="26">
        <v>1</v>
      </c>
      <c r="D14" s="27">
        <v>129</v>
      </c>
      <c r="E14" s="162">
        <v>103.2</v>
      </c>
    </row>
    <row r="15" spans="1:5" ht="23.1" customHeight="1">
      <c r="A15" s="26">
        <v>43</v>
      </c>
      <c r="B15" s="57" t="s">
        <v>144</v>
      </c>
      <c r="C15" s="26">
        <v>1</v>
      </c>
      <c r="D15" s="27">
        <v>58</v>
      </c>
      <c r="E15" s="162"/>
    </row>
    <row r="16" spans="1:5" ht="23.1" customHeight="1">
      <c r="A16" s="26">
        <v>44</v>
      </c>
      <c r="B16" s="57" t="s">
        <v>145</v>
      </c>
      <c r="C16" s="26">
        <v>1</v>
      </c>
      <c r="D16" s="27">
        <v>427</v>
      </c>
      <c r="E16" s="162"/>
    </row>
    <row r="17" spans="1:5" s="38" customFormat="1" ht="23.1" customHeight="1">
      <c r="A17" s="26">
        <v>45</v>
      </c>
      <c r="B17" s="57" t="s">
        <v>146</v>
      </c>
      <c r="C17" s="36">
        <v>1</v>
      </c>
      <c r="D17" s="27">
        <v>58</v>
      </c>
      <c r="E17" s="162">
        <v>46</v>
      </c>
    </row>
    <row r="18" spans="1:5" s="38" customFormat="1" ht="23.1" customHeight="1">
      <c r="A18" s="26">
        <v>46</v>
      </c>
      <c r="B18" s="57" t="s">
        <v>147</v>
      </c>
      <c r="C18" s="36">
        <v>1</v>
      </c>
      <c r="D18" s="27">
        <v>14</v>
      </c>
      <c r="E18" s="162">
        <v>11.2</v>
      </c>
    </row>
    <row r="19" spans="1:5" s="38" customFormat="1" ht="23.1" customHeight="1">
      <c r="A19" s="26">
        <v>47</v>
      </c>
      <c r="B19" s="57" t="s">
        <v>148</v>
      </c>
      <c r="C19" s="36">
        <v>1</v>
      </c>
      <c r="D19" s="27">
        <v>10</v>
      </c>
      <c r="E19" s="162"/>
    </row>
    <row r="20" spans="1:5" s="38" customFormat="1" ht="23.1" customHeight="1">
      <c r="A20" s="26">
        <v>48</v>
      </c>
      <c r="B20" s="57" t="s">
        <v>115</v>
      </c>
      <c r="C20" s="36">
        <v>2</v>
      </c>
      <c r="D20" s="27">
        <f>(118*2)</f>
        <v>236</v>
      </c>
      <c r="E20" s="162">
        <v>94.4</v>
      </c>
    </row>
    <row r="21" spans="1:5" s="38" customFormat="1" ht="23.1" customHeight="1">
      <c r="A21" s="26">
        <v>49</v>
      </c>
      <c r="B21" s="57" t="s">
        <v>116</v>
      </c>
      <c r="C21" s="36">
        <v>1</v>
      </c>
      <c r="D21" s="27">
        <v>5589</v>
      </c>
      <c r="E21" s="162"/>
    </row>
    <row r="22" spans="1:5" s="38" customFormat="1" ht="23.1" customHeight="1">
      <c r="A22" s="26">
        <v>50</v>
      </c>
      <c r="B22" s="57" t="s">
        <v>117</v>
      </c>
      <c r="C22" s="36">
        <v>2</v>
      </c>
      <c r="D22" s="27">
        <f>(210*2)</f>
        <v>420</v>
      </c>
      <c r="E22" s="162"/>
    </row>
    <row r="23" spans="1:5" s="38" customFormat="1" ht="23.1" customHeight="1">
      <c r="A23" s="26">
        <v>51</v>
      </c>
      <c r="B23" s="57" t="s">
        <v>118</v>
      </c>
      <c r="C23" s="36">
        <v>1</v>
      </c>
      <c r="D23" s="27">
        <v>80</v>
      </c>
      <c r="E23" s="162"/>
    </row>
    <row r="24" spans="1:5" s="38" customFormat="1" ht="23.1" customHeight="1">
      <c r="A24" s="26">
        <v>52</v>
      </c>
      <c r="B24" s="57" t="s">
        <v>149</v>
      </c>
      <c r="C24" s="36">
        <v>1</v>
      </c>
      <c r="D24" s="27">
        <v>1272</v>
      </c>
      <c r="E24" s="162">
        <v>1017.6</v>
      </c>
    </row>
    <row r="25" spans="1:5" s="38" customFormat="1" ht="23.1" customHeight="1">
      <c r="A25" s="26">
        <v>53</v>
      </c>
      <c r="B25" s="57" t="s">
        <v>73</v>
      </c>
      <c r="C25" s="36">
        <v>1</v>
      </c>
      <c r="D25" s="77">
        <v>551</v>
      </c>
      <c r="E25" s="162">
        <v>440.8</v>
      </c>
    </row>
    <row r="26" spans="1:5" s="38" customFormat="1" ht="23.1" customHeight="1">
      <c r="A26" s="26">
        <v>54</v>
      </c>
      <c r="B26" s="57" t="s">
        <v>119</v>
      </c>
      <c r="C26" s="36">
        <v>1</v>
      </c>
      <c r="D26" s="27">
        <v>7</v>
      </c>
      <c r="E26" s="162"/>
    </row>
    <row r="27" spans="1:5" s="38" customFormat="1" ht="23.1" customHeight="1">
      <c r="A27" s="26">
        <v>55</v>
      </c>
      <c r="B27" s="57" t="s">
        <v>120</v>
      </c>
      <c r="C27" s="36">
        <v>1</v>
      </c>
      <c r="D27" s="27">
        <v>920</v>
      </c>
      <c r="E27" s="162">
        <v>736</v>
      </c>
    </row>
    <row r="28" spans="1:5" s="38" customFormat="1" ht="23.1" customHeight="1">
      <c r="A28" s="26">
        <v>56</v>
      </c>
      <c r="B28" s="57" t="s">
        <v>74</v>
      </c>
      <c r="C28" s="36">
        <v>1</v>
      </c>
      <c r="D28" s="27">
        <v>1035</v>
      </c>
      <c r="E28" s="162">
        <v>828</v>
      </c>
    </row>
    <row r="29" spans="1:5" s="38" customFormat="1" ht="23.1" customHeight="1">
      <c r="A29" s="26">
        <v>57</v>
      </c>
      <c r="B29" s="57" t="s">
        <v>121</v>
      </c>
      <c r="C29" s="36">
        <v>4</v>
      </c>
      <c r="D29" s="27">
        <v>179</v>
      </c>
      <c r="E29" s="162">
        <v>143.04</v>
      </c>
    </row>
    <row r="30" spans="1:5" s="38" customFormat="1" ht="23.1" customHeight="1">
      <c r="A30" s="26">
        <v>58</v>
      </c>
      <c r="B30" s="57" t="s">
        <v>122</v>
      </c>
      <c r="C30" s="36">
        <v>1</v>
      </c>
      <c r="D30" s="27">
        <v>1529</v>
      </c>
      <c r="E30" s="162"/>
    </row>
    <row r="31" spans="1:5" s="38" customFormat="1" ht="23.1" customHeight="1">
      <c r="A31" s="26">
        <v>59</v>
      </c>
      <c r="B31" s="57" t="s">
        <v>123</v>
      </c>
      <c r="C31" s="36">
        <v>2</v>
      </c>
      <c r="D31" s="27">
        <f>(38*2)</f>
        <v>76</v>
      </c>
      <c r="E31" s="162">
        <v>59.52</v>
      </c>
    </row>
    <row r="32" spans="1:5" s="38" customFormat="1" ht="23.1" customHeight="1">
      <c r="A32" s="26">
        <v>60</v>
      </c>
      <c r="B32" s="57" t="s">
        <v>124</v>
      </c>
      <c r="C32" s="36">
        <v>2</v>
      </c>
      <c r="D32" s="27">
        <f>(42*2)</f>
        <v>84</v>
      </c>
      <c r="E32" s="162">
        <v>66.08</v>
      </c>
    </row>
    <row r="33" spans="1:6" s="38" customFormat="1" ht="9.9" customHeight="1">
      <c r="A33" s="26"/>
      <c r="B33" s="57"/>
      <c r="C33" s="36"/>
      <c r="D33" s="37"/>
      <c r="E33" s="163"/>
    </row>
    <row r="34" spans="1:6" s="66" customFormat="1" ht="23.1" customHeight="1" thickBot="1">
      <c r="A34" s="62"/>
      <c r="B34" s="63" t="s">
        <v>61</v>
      </c>
      <c r="C34" s="64" t="s">
        <v>0</v>
      </c>
      <c r="D34" s="69">
        <f>SUM(D13:D32)</f>
        <v>12702</v>
      </c>
      <c r="E34" s="164">
        <f>SUM(E12:E33)</f>
        <v>11334.96</v>
      </c>
    </row>
    <row r="35" spans="1:6" s="66" customFormat="1" ht="9.9" customHeight="1" thickTop="1">
      <c r="A35" s="67"/>
      <c r="B35" s="63"/>
      <c r="C35" s="64"/>
      <c r="D35" s="68"/>
      <c r="E35" s="165"/>
    </row>
    <row r="36" spans="1:6">
      <c r="A36" s="35"/>
      <c r="B36" s="40" t="s">
        <v>153</v>
      </c>
      <c r="C36" s="40"/>
      <c r="D36" s="46"/>
      <c r="E36" s="166"/>
      <c r="F36" s="27"/>
    </row>
    <row r="37" spans="1:6">
      <c r="A37" s="35"/>
      <c r="B37" s="40" t="s">
        <v>63</v>
      </c>
      <c r="C37" s="40"/>
      <c r="D37" s="46"/>
      <c r="E37" s="166"/>
      <c r="F37" s="27"/>
    </row>
    <row r="38" spans="1:6">
      <c r="B38" s="40" t="s">
        <v>64</v>
      </c>
      <c r="C38" s="40"/>
      <c r="D38" s="46"/>
      <c r="E38" s="166"/>
      <c r="F38" s="27"/>
    </row>
    <row r="39" spans="1:6">
      <c r="A39" s="35"/>
      <c r="B39" s="40"/>
    </row>
    <row r="40" spans="1:6">
      <c r="B40" s="46"/>
    </row>
    <row r="41" spans="1:6">
      <c r="B41" s="46"/>
    </row>
    <row r="42" spans="1:6">
      <c r="B42" s="46"/>
    </row>
    <row r="43" spans="1:6">
      <c r="B43" s="46"/>
    </row>
    <row r="44" spans="1:6">
      <c r="B44" s="46"/>
    </row>
    <row r="45" spans="1:6">
      <c r="B45" s="46"/>
    </row>
    <row r="46" spans="1:6">
      <c r="B46" s="46"/>
    </row>
    <row r="47" spans="1:6">
      <c r="B47" s="46"/>
    </row>
    <row r="48" spans="1:6">
      <c r="B48" s="46"/>
    </row>
    <row r="49" spans="2:2">
      <c r="B49" s="46"/>
    </row>
    <row r="50" spans="2:2">
      <c r="B50" s="46"/>
    </row>
    <row r="51" spans="2:2">
      <c r="B51" s="46"/>
    </row>
    <row r="52" spans="2:2">
      <c r="B52" s="46"/>
    </row>
    <row r="53" spans="2:2">
      <c r="B53" s="46"/>
    </row>
    <row r="54" spans="2:2">
      <c r="B54" s="46"/>
    </row>
    <row r="55" spans="2:2">
      <c r="B55" s="46"/>
    </row>
    <row r="56" spans="2:2">
      <c r="B56" s="46"/>
    </row>
    <row r="57" spans="2:2">
      <c r="B57" s="46"/>
    </row>
    <row r="58" spans="2:2">
      <c r="B58" s="46"/>
    </row>
    <row r="59" spans="2:2">
      <c r="B59" s="46"/>
    </row>
    <row r="60" spans="2:2">
      <c r="B60" s="46"/>
    </row>
    <row r="61" spans="2:2">
      <c r="B61" s="46"/>
    </row>
    <row r="62" spans="2:2">
      <c r="B62" s="46"/>
    </row>
    <row r="63" spans="2:2">
      <c r="B63" s="46"/>
    </row>
    <row r="64" spans="2:2">
      <c r="B64" s="46"/>
    </row>
    <row r="65" spans="2:2">
      <c r="B65" s="46"/>
    </row>
    <row r="66" spans="2:2">
      <c r="B66" s="46"/>
    </row>
    <row r="67" spans="2:2">
      <c r="B67" s="46"/>
    </row>
    <row r="68" spans="2:2">
      <c r="B68" s="46"/>
    </row>
    <row r="69" spans="2:2">
      <c r="B69" s="46"/>
    </row>
    <row r="70" spans="2:2">
      <c r="B70" s="46"/>
    </row>
    <row r="71" spans="2:2">
      <c r="B71" s="46"/>
    </row>
    <row r="72" spans="2:2">
      <c r="B72" s="46"/>
    </row>
    <row r="73" spans="2:2">
      <c r="B73" s="46"/>
    </row>
    <row r="74" spans="2:2">
      <c r="B74" s="46"/>
    </row>
    <row r="75" spans="2:2">
      <c r="B75" s="46"/>
    </row>
    <row r="76" spans="2:2">
      <c r="B76" s="46"/>
    </row>
    <row r="77" spans="2:2">
      <c r="B77" s="46"/>
    </row>
    <row r="78" spans="2:2">
      <c r="B78" s="46"/>
    </row>
    <row r="79" spans="2:2">
      <c r="B79" s="46"/>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F66"/>
  <sheetViews>
    <sheetView topLeftCell="A17" zoomScaleNormal="100" workbookViewId="0">
      <selection activeCell="H19" sqref="H19"/>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159" customWidth="1"/>
    <col min="6" max="16384" width="14.6640625" style="9"/>
  </cols>
  <sheetData>
    <row r="1" spans="1:5">
      <c r="C1" s="10"/>
      <c r="D1" s="28"/>
    </row>
    <row r="2" spans="1:5">
      <c r="C2" s="10"/>
      <c r="D2" s="28"/>
    </row>
    <row r="3" spans="1:5">
      <c r="C3" s="10"/>
      <c r="D3" s="28"/>
    </row>
    <row r="4" spans="1:5" s="47" customFormat="1" ht="13.5" customHeight="1">
      <c r="A4" s="58" t="s">
        <v>4</v>
      </c>
      <c r="B4" s="1"/>
      <c r="D4" s="29"/>
      <c r="E4" s="159"/>
    </row>
    <row r="5" spans="1:5" s="47" customFormat="1" ht="10.5" customHeight="1">
      <c r="A5" s="58" t="s">
        <v>15</v>
      </c>
      <c r="B5" s="1"/>
      <c r="D5" s="29"/>
      <c r="E5" s="159"/>
    </row>
    <row r="6" spans="1:5" s="47" customFormat="1" ht="13.5" customHeight="1">
      <c r="A6" s="59" t="s">
        <v>5</v>
      </c>
      <c r="B6" s="1"/>
      <c r="D6" s="29"/>
      <c r="E6" s="159"/>
    </row>
    <row r="7" spans="1:5" s="47" customFormat="1" ht="15" customHeight="1">
      <c r="A7" s="1"/>
      <c r="B7" s="1"/>
      <c r="D7" s="29"/>
      <c r="E7" s="159"/>
    </row>
    <row r="8" spans="1:5" s="25" customFormat="1" ht="23.1" customHeight="1">
      <c r="A8" s="73" t="s">
        <v>89</v>
      </c>
      <c r="D8" s="30"/>
      <c r="E8" s="160"/>
    </row>
    <row r="10" spans="1:5" ht="23.1" customHeight="1">
      <c r="A10" s="61"/>
      <c r="B10" s="61"/>
      <c r="C10" s="61"/>
      <c r="D10" s="133" t="s">
        <v>42</v>
      </c>
      <c r="E10" s="133"/>
    </row>
    <row r="11" spans="1:5" ht="23.1" customHeight="1">
      <c r="A11" s="70" t="s">
        <v>32</v>
      </c>
      <c r="B11" s="70" t="s">
        <v>41</v>
      </c>
      <c r="C11" s="71" t="s">
        <v>40</v>
      </c>
      <c r="D11" s="71" t="s">
        <v>43</v>
      </c>
      <c r="E11" s="161" t="s">
        <v>44</v>
      </c>
    </row>
    <row r="12" spans="1:5" ht="15" customHeight="1">
      <c r="B12" s="125" t="s">
        <v>188</v>
      </c>
      <c r="E12" s="167">
        <v>11334.96</v>
      </c>
    </row>
    <row r="13" spans="1:5" ht="23.1" customHeight="1">
      <c r="A13" s="26">
        <v>61</v>
      </c>
      <c r="B13" s="57" t="s">
        <v>125</v>
      </c>
      <c r="C13" s="26">
        <v>2</v>
      </c>
      <c r="D13" s="27">
        <f>(268*2)</f>
        <v>536</v>
      </c>
      <c r="E13" s="162">
        <v>428.8</v>
      </c>
    </row>
    <row r="14" spans="1:5" ht="23.1" customHeight="1">
      <c r="A14" s="26">
        <v>62</v>
      </c>
      <c r="B14" s="57" t="s">
        <v>151</v>
      </c>
      <c r="C14" s="26" t="s">
        <v>32</v>
      </c>
      <c r="D14" s="27">
        <v>60</v>
      </c>
      <c r="E14" s="162">
        <v>60</v>
      </c>
    </row>
    <row r="15" spans="1:5" ht="23.1" customHeight="1">
      <c r="A15" s="26">
        <v>63</v>
      </c>
      <c r="B15" s="126" t="s">
        <v>194</v>
      </c>
      <c r="C15" s="26"/>
      <c r="D15" s="127">
        <v>177</v>
      </c>
      <c r="E15" s="162">
        <v>140.16</v>
      </c>
    </row>
    <row r="16" spans="1:5" ht="23.1" customHeight="1">
      <c r="A16" s="26">
        <v>64</v>
      </c>
      <c r="B16" s="126" t="s">
        <v>195</v>
      </c>
      <c r="C16" s="26"/>
      <c r="D16" s="127">
        <v>676</v>
      </c>
      <c r="E16" s="162">
        <v>540.79999999999995</v>
      </c>
    </row>
    <row r="17" spans="1:6" ht="23.1" customHeight="1">
      <c r="A17" s="26">
        <v>65</v>
      </c>
      <c r="B17" s="126" t="s">
        <v>196</v>
      </c>
      <c r="C17" s="26"/>
      <c r="D17" s="127">
        <v>202</v>
      </c>
      <c r="E17" s="162">
        <v>161.6</v>
      </c>
    </row>
    <row r="18" spans="1:6" ht="23.1" customHeight="1">
      <c r="A18" s="26">
        <v>66</v>
      </c>
      <c r="B18" s="57" t="s">
        <v>150</v>
      </c>
      <c r="C18" s="26"/>
      <c r="D18" s="27">
        <v>350</v>
      </c>
      <c r="E18" s="162">
        <v>5.52</v>
      </c>
    </row>
    <row r="19" spans="1:6" ht="23.1" customHeight="1">
      <c r="A19" s="26"/>
      <c r="B19" s="63" t="s">
        <v>45</v>
      </c>
      <c r="C19" s="64" t="s">
        <v>0</v>
      </c>
      <c r="D19" s="65">
        <f>SUM(D13:D18,'MAT 3'!D34,'MAT 2'!D34,'MAT 1'!D34)</f>
        <v>29640</v>
      </c>
      <c r="E19" s="168">
        <f>SUM(E12:E18)</f>
        <v>12671.839999999998</v>
      </c>
    </row>
    <row r="20" spans="1:6" ht="23.1" customHeight="1">
      <c r="A20" s="26"/>
      <c r="B20" s="63" t="s">
        <v>39</v>
      </c>
      <c r="C20" s="64" t="s">
        <v>0</v>
      </c>
      <c r="D20" s="68">
        <f>LAB!D26</f>
        <v>11672</v>
      </c>
      <c r="E20" s="169">
        <f>LAB!E26</f>
        <v>5832</v>
      </c>
    </row>
    <row r="21" spans="1:6" s="38" customFormat="1" ht="23.1" customHeight="1" thickBot="1">
      <c r="A21" s="26"/>
      <c r="B21" s="63" t="s">
        <v>46</v>
      </c>
      <c r="C21" s="64" t="s">
        <v>0</v>
      </c>
      <c r="D21" s="69">
        <f>SUM(D19:D20)</f>
        <v>41312</v>
      </c>
      <c r="E21" s="164">
        <f>SUM(E19:E20)</f>
        <v>18503.839999999997</v>
      </c>
    </row>
    <row r="22" spans="1:6" s="66" customFormat="1" ht="9.9" customHeight="1" thickTop="1">
      <c r="A22" s="67"/>
      <c r="B22" s="63"/>
      <c r="C22" s="64"/>
      <c r="D22" s="68"/>
      <c r="E22" s="165"/>
    </row>
    <row r="23" spans="1:6">
      <c r="A23" s="35"/>
      <c r="B23" s="40" t="s">
        <v>153</v>
      </c>
      <c r="C23" s="40"/>
      <c r="D23" s="46"/>
      <c r="E23" s="166"/>
      <c r="F23" s="27"/>
    </row>
    <row r="24" spans="1:6">
      <c r="A24" s="35"/>
      <c r="B24" s="40" t="s">
        <v>63</v>
      </c>
      <c r="C24" s="40"/>
      <c r="D24" s="46"/>
      <c r="E24" s="166"/>
      <c r="F24" s="27"/>
    </row>
    <row r="25" spans="1:6">
      <c r="B25" s="40" t="s">
        <v>64</v>
      </c>
      <c r="C25" s="40"/>
      <c r="D25" s="46"/>
      <c r="E25" s="166"/>
      <c r="F25" s="27"/>
    </row>
    <row r="26" spans="1:6">
      <c r="A26" s="35"/>
      <c r="B26" s="40" t="s">
        <v>189</v>
      </c>
    </row>
    <row r="27" spans="1:6">
      <c r="B27" s="46"/>
    </row>
    <row r="28" spans="1:6">
      <c r="B28" s="46"/>
    </row>
    <row r="29" spans="1:6">
      <c r="B29" s="46"/>
    </row>
    <row r="30" spans="1:6">
      <c r="B30" s="46"/>
    </row>
    <row r="31" spans="1:6">
      <c r="B31" s="46"/>
    </row>
    <row r="32" spans="1:6">
      <c r="B32" s="46"/>
    </row>
    <row r="33" spans="2:2">
      <c r="B33" s="46"/>
    </row>
    <row r="34" spans="2:2">
      <c r="B34" s="46"/>
    </row>
    <row r="35" spans="2:2">
      <c r="B35" s="46"/>
    </row>
    <row r="36" spans="2:2">
      <c r="B36" s="46"/>
    </row>
    <row r="37" spans="2:2">
      <c r="B37" s="46"/>
    </row>
    <row r="38" spans="2:2">
      <c r="B38" s="46"/>
    </row>
    <row r="39" spans="2:2">
      <c r="B39" s="46"/>
    </row>
    <row r="40" spans="2:2">
      <c r="B40" s="46"/>
    </row>
    <row r="41" spans="2:2">
      <c r="B41" s="46"/>
    </row>
    <row r="42" spans="2:2">
      <c r="B42" s="46"/>
    </row>
    <row r="43" spans="2:2">
      <c r="B43" s="46"/>
    </row>
    <row r="44" spans="2:2">
      <c r="B44" s="46"/>
    </row>
    <row r="45" spans="2:2">
      <c r="B45" s="46"/>
    </row>
    <row r="46" spans="2:2">
      <c r="B46" s="46"/>
    </row>
    <row r="47" spans="2:2">
      <c r="B47" s="46"/>
    </row>
    <row r="48" spans="2:2">
      <c r="B48" s="46"/>
    </row>
    <row r="49" spans="2:2">
      <c r="B49" s="46"/>
    </row>
    <row r="50" spans="2:2">
      <c r="B50" s="46"/>
    </row>
    <row r="51" spans="2:2">
      <c r="B51" s="46"/>
    </row>
    <row r="52" spans="2:2">
      <c r="B52" s="46"/>
    </row>
    <row r="53" spans="2:2">
      <c r="B53" s="46"/>
    </row>
    <row r="54" spans="2:2">
      <c r="B54" s="46"/>
    </row>
    <row r="55" spans="2:2">
      <c r="B55" s="46"/>
    </row>
    <row r="56" spans="2:2">
      <c r="B56" s="46"/>
    </row>
    <row r="57" spans="2:2">
      <c r="B57" s="46"/>
    </row>
    <row r="58" spans="2:2">
      <c r="B58" s="46"/>
    </row>
    <row r="59" spans="2:2">
      <c r="B59" s="46"/>
    </row>
    <row r="60" spans="2:2">
      <c r="B60" s="46"/>
    </row>
    <row r="61" spans="2:2">
      <c r="B61" s="46"/>
    </row>
    <row r="62" spans="2:2">
      <c r="B62" s="46"/>
    </row>
    <row r="63" spans="2:2">
      <c r="B63" s="46"/>
    </row>
    <row r="64" spans="2:2">
      <c r="B64" s="46"/>
    </row>
    <row r="65" spans="2:2">
      <c r="B65" s="46"/>
    </row>
    <row r="66" spans="2:2">
      <c r="B66" s="46"/>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5"/>
  <sheetViews>
    <sheetView topLeftCell="A16" zoomScaleNormal="100" workbookViewId="0">
      <selection activeCell="I16" sqref="I1:I1048576"/>
    </sheetView>
  </sheetViews>
  <sheetFormatPr defaultRowHeight="13.2"/>
  <cols>
    <col min="1" max="1" width="3.109375" style="86" customWidth="1"/>
    <col min="2" max="4" width="9.109375" style="86"/>
    <col min="5" max="5" width="15.44140625" style="86" customWidth="1"/>
    <col min="6" max="6" width="9.109375" style="86"/>
    <col min="7" max="7" width="11.5546875" style="86" customWidth="1"/>
    <col min="8" max="8" width="15.88671875" style="86" bestFit="1" customWidth="1"/>
    <col min="9" max="9" width="16.6640625" style="178" customWidth="1"/>
    <col min="10" max="10" width="2.6640625" style="86" customWidth="1"/>
    <col min="11" max="256" width="9.109375" style="86"/>
    <col min="257" max="257" width="3.109375" style="86" customWidth="1"/>
    <col min="258" max="260" width="9.109375" style="86"/>
    <col min="261" max="261" width="15.44140625" style="86" customWidth="1"/>
    <col min="262" max="262" width="9.109375" style="86"/>
    <col min="263" max="263" width="11.5546875" style="86" customWidth="1"/>
    <col min="264" max="264" width="15.88671875" style="86" bestFit="1" customWidth="1"/>
    <col min="265" max="265" width="16.6640625" style="86" customWidth="1"/>
    <col min="266" max="266" width="2.6640625" style="86" customWidth="1"/>
    <col min="267" max="512" width="9.109375" style="86"/>
    <col min="513" max="513" width="3.109375" style="86" customWidth="1"/>
    <col min="514" max="516" width="9.109375" style="86"/>
    <col min="517" max="517" width="15.44140625" style="86" customWidth="1"/>
    <col min="518" max="518" width="9.109375" style="86"/>
    <col min="519" max="519" width="11.5546875" style="86" customWidth="1"/>
    <col min="520" max="520" width="15.88671875" style="86" bestFit="1" customWidth="1"/>
    <col min="521" max="521" width="16.6640625" style="86" customWidth="1"/>
    <col min="522" max="522" width="2.6640625" style="86" customWidth="1"/>
    <col min="523" max="768" width="9.109375" style="86"/>
    <col min="769" max="769" width="3.109375" style="86" customWidth="1"/>
    <col min="770" max="772" width="9.109375" style="86"/>
    <col min="773" max="773" width="15.44140625" style="86" customWidth="1"/>
    <col min="774" max="774" width="9.109375" style="86"/>
    <col min="775" max="775" width="11.5546875" style="86" customWidth="1"/>
    <col min="776" max="776" width="15.88671875" style="86" bestFit="1" customWidth="1"/>
    <col min="777" max="777" width="16.6640625" style="86" customWidth="1"/>
    <col min="778" max="778" width="2.6640625" style="86" customWidth="1"/>
    <col min="779" max="1024" width="9.109375" style="86"/>
    <col min="1025" max="1025" width="3.109375" style="86" customWidth="1"/>
    <col min="1026" max="1028" width="9.109375" style="86"/>
    <col min="1029" max="1029" width="15.44140625" style="86" customWidth="1"/>
    <col min="1030" max="1030" width="9.109375" style="86"/>
    <col min="1031" max="1031" width="11.5546875" style="86" customWidth="1"/>
    <col min="1032" max="1032" width="15.88671875" style="86" bestFit="1" customWidth="1"/>
    <col min="1033" max="1033" width="16.6640625" style="86" customWidth="1"/>
    <col min="1034" max="1034" width="2.6640625" style="86" customWidth="1"/>
    <col min="1035" max="1280" width="9.109375" style="86"/>
    <col min="1281" max="1281" width="3.109375" style="86" customWidth="1"/>
    <col min="1282" max="1284" width="9.109375" style="86"/>
    <col min="1285" max="1285" width="15.44140625" style="86" customWidth="1"/>
    <col min="1286" max="1286" width="9.109375" style="86"/>
    <col min="1287" max="1287" width="11.5546875" style="86" customWidth="1"/>
    <col min="1288" max="1288" width="15.88671875" style="86" bestFit="1" customWidth="1"/>
    <col min="1289" max="1289" width="16.6640625" style="86" customWidth="1"/>
    <col min="1290" max="1290" width="2.6640625" style="86" customWidth="1"/>
    <col min="1291" max="1536" width="9.109375" style="86"/>
    <col min="1537" max="1537" width="3.109375" style="86" customWidth="1"/>
    <col min="1538" max="1540" width="9.109375" style="86"/>
    <col min="1541" max="1541" width="15.44140625" style="86" customWidth="1"/>
    <col min="1542" max="1542" width="9.109375" style="86"/>
    <col min="1543" max="1543" width="11.5546875" style="86" customWidth="1"/>
    <col min="1544" max="1544" width="15.88671875" style="86" bestFit="1" customWidth="1"/>
    <col min="1545" max="1545" width="16.6640625" style="86" customWidth="1"/>
    <col min="1546" max="1546" width="2.6640625" style="86" customWidth="1"/>
    <col min="1547" max="1792" width="9.109375" style="86"/>
    <col min="1793" max="1793" width="3.109375" style="86" customWidth="1"/>
    <col min="1794" max="1796" width="9.109375" style="86"/>
    <col min="1797" max="1797" width="15.44140625" style="86" customWidth="1"/>
    <col min="1798" max="1798" width="9.109375" style="86"/>
    <col min="1799" max="1799" width="11.5546875" style="86" customWidth="1"/>
    <col min="1800" max="1800" width="15.88671875" style="86" bestFit="1" customWidth="1"/>
    <col min="1801" max="1801" width="16.6640625" style="86" customWidth="1"/>
    <col min="1802" max="1802" width="2.6640625" style="86" customWidth="1"/>
    <col min="1803" max="2048" width="9.109375" style="86"/>
    <col min="2049" max="2049" width="3.109375" style="86" customWidth="1"/>
    <col min="2050" max="2052" width="9.109375" style="86"/>
    <col min="2053" max="2053" width="15.44140625" style="86" customWidth="1"/>
    <col min="2054" max="2054" width="9.109375" style="86"/>
    <col min="2055" max="2055" width="11.5546875" style="86" customWidth="1"/>
    <col min="2056" max="2056" width="15.88671875" style="86" bestFit="1" customWidth="1"/>
    <col min="2057" max="2057" width="16.6640625" style="86" customWidth="1"/>
    <col min="2058" max="2058" width="2.6640625" style="86" customWidth="1"/>
    <col min="2059" max="2304" width="9.109375" style="86"/>
    <col min="2305" max="2305" width="3.109375" style="86" customWidth="1"/>
    <col min="2306" max="2308" width="9.109375" style="86"/>
    <col min="2309" max="2309" width="15.44140625" style="86" customWidth="1"/>
    <col min="2310" max="2310" width="9.109375" style="86"/>
    <col min="2311" max="2311" width="11.5546875" style="86" customWidth="1"/>
    <col min="2312" max="2312" width="15.88671875" style="86" bestFit="1" customWidth="1"/>
    <col min="2313" max="2313" width="16.6640625" style="86" customWidth="1"/>
    <col min="2314" max="2314" width="2.6640625" style="86" customWidth="1"/>
    <col min="2315" max="2560" width="9.109375" style="86"/>
    <col min="2561" max="2561" width="3.109375" style="86" customWidth="1"/>
    <col min="2562" max="2564" width="9.109375" style="86"/>
    <col min="2565" max="2565" width="15.44140625" style="86" customWidth="1"/>
    <col min="2566" max="2566" width="9.109375" style="86"/>
    <col min="2567" max="2567" width="11.5546875" style="86" customWidth="1"/>
    <col min="2568" max="2568" width="15.88671875" style="86" bestFit="1" customWidth="1"/>
    <col min="2569" max="2569" width="16.6640625" style="86" customWidth="1"/>
    <col min="2570" max="2570" width="2.6640625" style="86" customWidth="1"/>
    <col min="2571" max="2816" width="9.109375" style="86"/>
    <col min="2817" max="2817" width="3.109375" style="86" customWidth="1"/>
    <col min="2818" max="2820" width="9.109375" style="86"/>
    <col min="2821" max="2821" width="15.44140625" style="86" customWidth="1"/>
    <col min="2822" max="2822" width="9.109375" style="86"/>
    <col min="2823" max="2823" width="11.5546875" style="86" customWidth="1"/>
    <col min="2824" max="2824" width="15.88671875" style="86" bestFit="1" customWidth="1"/>
    <col min="2825" max="2825" width="16.6640625" style="86" customWidth="1"/>
    <col min="2826" max="2826" width="2.6640625" style="86" customWidth="1"/>
    <col min="2827" max="3072" width="9.109375" style="86"/>
    <col min="3073" max="3073" width="3.109375" style="86" customWidth="1"/>
    <col min="3074" max="3076" width="9.109375" style="86"/>
    <col min="3077" max="3077" width="15.44140625" style="86" customWidth="1"/>
    <col min="3078" max="3078" width="9.109375" style="86"/>
    <col min="3079" max="3079" width="11.5546875" style="86" customWidth="1"/>
    <col min="3080" max="3080" width="15.88671875" style="86" bestFit="1" customWidth="1"/>
    <col min="3081" max="3081" width="16.6640625" style="86" customWidth="1"/>
    <col min="3082" max="3082" width="2.6640625" style="86" customWidth="1"/>
    <col min="3083" max="3328" width="9.109375" style="86"/>
    <col min="3329" max="3329" width="3.109375" style="86" customWidth="1"/>
    <col min="3330" max="3332" width="9.109375" style="86"/>
    <col min="3333" max="3333" width="15.44140625" style="86" customWidth="1"/>
    <col min="3334" max="3334" width="9.109375" style="86"/>
    <col min="3335" max="3335" width="11.5546875" style="86" customWidth="1"/>
    <col min="3336" max="3336" width="15.88671875" style="86" bestFit="1" customWidth="1"/>
    <col min="3337" max="3337" width="16.6640625" style="86" customWidth="1"/>
    <col min="3338" max="3338" width="2.6640625" style="86" customWidth="1"/>
    <col min="3339" max="3584" width="9.109375" style="86"/>
    <col min="3585" max="3585" width="3.109375" style="86" customWidth="1"/>
    <col min="3586" max="3588" width="9.109375" style="86"/>
    <col min="3589" max="3589" width="15.44140625" style="86" customWidth="1"/>
    <col min="3590" max="3590" width="9.109375" style="86"/>
    <col min="3591" max="3591" width="11.5546875" style="86" customWidth="1"/>
    <col min="3592" max="3592" width="15.88671875" style="86" bestFit="1" customWidth="1"/>
    <col min="3593" max="3593" width="16.6640625" style="86" customWidth="1"/>
    <col min="3594" max="3594" width="2.6640625" style="86" customWidth="1"/>
    <col min="3595" max="3840" width="9.109375" style="86"/>
    <col min="3841" max="3841" width="3.109375" style="86" customWidth="1"/>
    <col min="3842" max="3844" width="9.109375" style="86"/>
    <col min="3845" max="3845" width="15.44140625" style="86" customWidth="1"/>
    <col min="3846" max="3846" width="9.109375" style="86"/>
    <col min="3847" max="3847" width="11.5546875" style="86" customWidth="1"/>
    <col min="3848" max="3848" width="15.88671875" style="86" bestFit="1" customWidth="1"/>
    <col min="3849" max="3849" width="16.6640625" style="86" customWidth="1"/>
    <col min="3850" max="3850" width="2.6640625" style="86" customWidth="1"/>
    <col min="3851" max="4096" width="9.109375" style="86"/>
    <col min="4097" max="4097" width="3.109375" style="86" customWidth="1"/>
    <col min="4098" max="4100" width="9.109375" style="86"/>
    <col min="4101" max="4101" width="15.44140625" style="86" customWidth="1"/>
    <col min="4102" max="4102" width="9.109375" style="86"/>
    <col min="4103" max="4103" width="11.5546875" style="86" customWidth="1"/>
    <col min="4104" max="4104" width="15.88671875" style="86" bestFit="1" customWidth="1"/>
    <col min="4105" max="4105" width="16.6640625" style="86" customWidth="1"/>
    <col min="4106" max="4106" width="2.6640625" style="86" customWidth="1"/>
    <col min="4107" max="4352" width="9.109375" style="86"/>
    <col min="4353" max="4353" width="3.109375" style="86" customWidth="1"/>
    <col min="4354" max="4356" width="9.109375" style="86"/>
    <col min="4357" max="4357" width="15.44140625" style="86" customWidth="1"/>
    <col min="4358" max="4358" width="9.109375" style="86"/>
    <col min="4359" max="4359" width="11.5546875" style="86" customWidth="1"/>
    <col min="4360" max="4360" width="15.88671875" style="86" bestFit="1" customWidth="1"/>
    <col min="4361" max="4361" width="16.6640625" style="86" customWidth="1"/>
    <col min="4362" max="4362" width="2.6640625" style="86" customWidth="1"/>
    <col min="4363" max="4608" width="9.109375" style="86"/>
    <col min="4609" max="4609" width="3.109375" style="86" customWidth="1"/>
    <col min="4610" max="4612" width="9.109375" style="86"/>
    <col min="4613" max="4613" width="15.44140625" style="86" customWidth="1"/>
    <col min="4614" max="4614" width="9.109375" style="86"/>
    <col min="4615" max="4615" width="11.5546875" style="86" customWidth="1"/>
    <col min="4616" max="4616" width="15.88671875" style="86" bestFit="1" customWidth="1"/>
    <col min="4617" max="4617" width="16.6640625" style="86" customWidth="1"/>
    <col min="4618" max="4618" width="2.6640625" style="86" customWidth="1"/>
    <col min="4619" max="4864" width="9.109375" style="86"/>
    <col min="4865" max="4865" width="3.109375" style="86" customWidth="1"/>
    <col min="4866" max="4868" width="9.109375" style="86"/>
    <col min="4869" max="4869" width="15.44140625" style="86" customWidth="1"/>
    <col min="4870" max="4870" width="9.109375" style="86"/>
    <col min="4871" max="4871" width="11.5546875" style="86" customWidth="1"/>
    <col min="4872" max="4872" width="15.88671875" style="86" bestFit="1" customWidth="1"/>
    <col min="4873" max="4873" width="16.6640625" style="86" customWidth="1"/>
    <col min="4874" max="4874" width="2.6640625" style="86" customWidth="1"/>
    <col min="4875" max="5120" width="9.109375" style="86"/>
    <col min="5121" max="5121" width="3.109375" style="86" customWidth="1"/>
    <col min="5122" max="5124" width="9.109375" style="86"/>
    <col min="5125" max="5125" width="15.44140625" style="86" customWidth="1"/>
    <col min="5126" max="5126" width="9.109375" style="86"/>
    <col min="5127" max="5127" width="11.5546875" style="86" customWidth="1"/>
    <col min="5128" max="5128" width="15.88671875" style="86" bestFit="1" customWidth="1"/>
    <col min="5129" max="5129" width="16.6640625" style="86" customWidth="1"/>
    <col min="5130" max="5130" width="2.6640625" style="86" customWidth="1"/>
    <col min="5131" max="5376" width="9.109375" style="86"/>
    <col min="5377" max="5377" width="3.109375" style="86" customWidth="1"/>
    <col min="5378" max="5380" width="9.109375" style="86"/>
    <col min="5381" max="5381" width="15.44140625" style="86" customWidth="1"/>
    <col min="5382" max="5382" width="9.109375" style="86"/>
    <col min="5383" max="5383" width="11.5546875" style="86" customWidth="1"/>
    <col min="5384" max="5384" width="15.88671875" style="86" bestFit="1" customWidth="1"/>
    <col min="5385" max="5385" width="16.6640625" style="86" customWidth="1"/>
    <col min="5386" max="5386" width="2.6640625" style="86" customWidth="1"/>
    <col min="5387" max="5632" width="9.109375" style="86"/>
    <col min="5633" max="5633" width="3.109375" style="86" customWidth="1"/>
    <col min="5634" max="5636" width="9.109375" style="86"/>
    <col min="5637" max="5637" width="15.44140625" style="86" customWidth="1"/>
    <col min="5638" max="5638" width="9.109375" style="86"/>
    <col min="5639" max="5639" width="11.5546875" style="86" customWidth="1"/>
    <col min="5640" max="5640" width="15.88671875" style="86" bestFit="1" customWidth="1"/>
    <col min="5641" max="5641" width="16.6640625" style="86" customWidth="1"/>
    <col min="5642" max="5642" width="2.6640625" style="86" customWidth="1"/>
    <col min="5643" max="5888" width="9.109375" style="86"/>
    <col min="5889" max="5889" width="3.109375" style="86" customWidth="1"/>
    <col min="5890" max="5892" width="9.109375" style="86"/>
    <col min="5893" max="5893" width="15.44140625" style="86" customWidth="1"/>
    <col min="5894" max="5894" width="9.109375" style="86"/>
    <col min="5895" max="5895" width="11.5546875" style="86" customWidth="1"/>
    <col min="5896" max="5896" width="15.88671875" style="86" bestFit="1" customWidth="1"/>
    <col min="5897" max="5897" width="16.6640625" style="86" customWidth="1"/>
    <col min="5898" max="5898" width="2.6640625" style="86" customWidth="1"/>
    <col min="5899" max="6144" width="9.109375" style="86"/>
    <col min="6145" max="6145" width="3.109375" style="86" customWidth="1"/>
    <col min="6146" max="6148" width="9.109375" style="86"/>
    <col min="6149" max="6149" width="15.44140625" style="86" customWidth="1"/>
    <col min="6150" max="6150" width="9.109375" style="86"/>
    <col min="6151" max="6151" width="11.5546875" style="86" customWidth="1"/>
    <col min="6152" max="6152" width="15.88671875" style="86" bestFit="1" customWidth="1"/>
    <col min="6153" max="6153" width="16.6640625" style="86" customWidth="1"/>
    <col min="6154" max="6154" width="2.6640625" style="86" customWidth="1"/>
    <col min="6155" max="6400" width="9.109375" style="86"/>
    <col min="6401" max="6401" width="3.109375" style="86" customWidth="1"/>
    <col min="6402" max="6404" width="9.109375" style="86"/>
    <col min="6405" max="6405" width="15.44140625" style="86" customWidth="1"/>
    <col min="6406" max="6406" width="9.109375" style="86"/>
    <col min="6407" max="6407" width="11.5546875" style="86" customWidth="1"/>
    <col min="6408" max="6408" width="15.88671875" style="86" bestFit="1" customWidth="1"/>
    <col min="6409" max="6409" width="16.6640625" style="86" customWidth="1"/>
    <col min="6410" max="6410" width="2.6640625" style="86" customWidth="1"/>
    <col min="6411" max="6656" width="9.109375" style="86"/>
    <col min="6657" max="6657" width="3.109375" style="86" customWidth="1"/>
    <col min="6658" max="6660" width="9.109375" style="86"/>
    <col min="6661" max="6661" width="15.44140625" style="86" customWidth="1"/>
    <col min="6662" max="6662" width="9.109375" style="86"/>
    <col min="6663" max="6663" width="11.5546875" style="86" customWidth="1"/>
    <col min="6664" max="6664" width="15.88671875" style="86" bestFit="1" customWidth="1"/>
    <col min="6665" max="6665" width="16.6640625" style="86" customWidth="1"/>
    <col min="6666" max="6666" width="2.6640625" style="86" customWidth="1"/>
    <col min="6667" max="6912" width="9.109375" style="86"/>
    <col min="6913" max="6913" width="3.109375" style="86" customWidth="1"/>
    <col min="6914" max="6916" width="9.109375" style="86"/>
    <col min="6917" max="6917" width="15.44140625" style="86" customWidth="1"/>
    <col min="6918" max="6918" width="9.109375" style="86"/>
    <col min="6919" max="6919" width="11.5546875" style="86" customWidth="1"/>
    <col min="6920" max="6920" width="15.88671875" style="86" bestFit="1" customWidth="1"/>
    <col min="6921" max="6921" width="16.6640625" style="86" customWidth="1"/>
    <col min="6922" max="6922" width="2.6640625" style="86" customWidth="1"/>
    <col min="6923" max="7168" width="9.109375" style="86"/>
    <col min="7169" max="7169" width="3.109375" style="86" customWidth="1"/>
    <col min="7170" max="7172" width="9.109375" style="86"/>
    <col min="7173" max="7173" width="15.44140625" style="86" customWidth="1"/>
    <col min="7174" max="7174" width="9.109375" style="86"/>
    <col min="7175" max="7175" width="11.5546875" style="86" customWidth="1"/>
    <col min="7176" max="7176" width="15.88671875" style="86" bestFit="1" customWidth="1"/>
    <col min="7177" max="7177" width="16.6640625" style="86" customWidth="1"/>
    <col min="7178" max="7178" width="2.6640625" style="86" customWidth="1"/>
    <col min="7179" max="7424" width="9.109375" style="86"/>
    <col min="7425" max="7425" width="3.109375" style="86" customWidth="1"/>
    <col min="7426" max="7428" width="9.109375" style="86"/>
    <col min="7429" max="7429" width="15.44140625" style="86" customWidth="1"/>
    <col min="7430" max="7430" width="9.109375" style="86"/>
    <col min="7431" max="7431" width="11.5546875" style="86" customWidth="1"/>
    <col min="7432" max="7432" width="15.88671875" style="86" bestFit="1" customWidth="1"/>
    <col min="7433" max="7433" width="16.6640625" style="86" customWidth="1"/>
    <col min="7434" max="7434" width="2.6640625" style="86" customWidth="1"/>
    <col min="7435" max="7680" width="9.109375" style="86"/>
    <col min="7681" max="7681" width="3.109375" style="86" customWidth="1"/>
    <col min="7682" max="7684" width="9.109375" style="86"/>
    <col min="7685" max="7685" width="15.44140625" style="86" customWidth="1"/>
    <col min="7686" max="7686" width="9.109375" style="86"/>
    <col min="7687" max="7687" width="11.5546875" style="86" customWidth="1"/>
    <col min="7688" max="7688" width="15.88671875" style="86" bestFit="1" customWidth="1"/>
    <col min="7689" max="7689" width="16.6640625" style="86" customWidth="1"/>
    <col min="7690" max="7690" width="2.6640625" style="86" customWidth="1"/>
    <col min="7691" max="7936" width="9.109375" style="86"/>
    <col min="7937" max="7937" width="3.109375" style="86" customWidth="1"/>
    <col min="7938" max="7940" width="9.109375" style="86"/>
    <col min="7941" max="7941" width="15.44140625" style="86" customWidth="1"/>
    <col min="7942" max="7942" width="9.109375" style="86"/>
    <col min="7943" max="7943" width="11.5546875" style="86" customWidth="1"/>
    <col min="7944" max="7944" width="15.88671875" style="86" bestFit="1" customWidth="1"/>
    <col min="7945" max="7945" width="16.6640625" style="86" customWidth="1"/>
    <col min="7946" max="7946" width="2.6640625" style="86" customWidth="1"/>
    <col min="7947" max="8192" width="9.109375" style="86"/>
    <col min="8193" max="8193" width="3.109375" style="86" customWidth="1"/>
    <col min="8194" max="8196" width="9.109375" style="86"/>
    <col min="8197" max="8197" width="15.44140625" style="86" customWidth="1"/>
    <col min="8198" max="8198" width="9.109375" style="86"/>
    <col min="8199" max="8199" width="11.5546875" style="86" customWidth="1"/>
    <col min="8200" max="8200" width="15.88671875" style="86" bestFit="1" customWidth="1"/>
    <col min="8201" max="8201" width="16.6640625" style="86" customWidth="1"/>
    <col min="8202" max="8202" width="2.6640625" style="86" customWidth="1"/>
    <col min="8203" max="8448" width="9.109375" style="86"/>
    <col min="8449" max="8449" width="3.109375" style="86" customWidth="1"/>
    <col min="8450" max="8452" width="9.109375" style="86"/>
    <col min="8453" max="8453" width="15.44140625" style="86" customWidth="1"/>
    <col min="8454" max="8454" width="9.109375" style="86"/>
    <col min="8455" max="8455" width="11.5546875" style="86" customWidth="1"/>
    <col min="8456" max="8456" width="15.88671875" style="86" bestFit="1" customWidth="1"/>
    <col min="8457" max="8457" width="16.6640625" style="86" customWidth="1"/>
    <col min="8458" max="8458" width="2.6640625" style="86" customWidth="1"/>
    <col min="8459" max="8704" width="9.109375" style="86"/>
    <col min="8705" max="8705" width="3.109375" style="86" customWidth="1"/>
    <col min="8706" max="8708" width="9.109375" style="86"/>
    <col min="8709" max="8709" width="15.44140625" style="86" customWidth="1"/>
    <col min="8710" max="8710" width="9.109375" style="86"/>
    <col min="8711" max="8711" width="11.5546875" style="86" customWidth="1"/>
    <col min="8712" max="8712" width="15.88671875" style="86" bestFit="1" customWidth="1"/>
    <col min="8713" max="8713" width="16.6640625" style="86" customWidth="1"/>
    <col min="8714" max="8714" width="2.6640625" style="86" customWidth="1"/>
    <col min="8715" max="8960" width="9.109375" style="86"/>
    <col min="8961" max="8961" width="3.109375" style="86" customWidth="1"/>
    <col min="8962" max="8964" width="9.109375" style="86"/>
    <col min="8965" max="8965" width="15.44140625" style="86" customWidth="1"/>
    <col min="8966" max="8966" width="9.109375" style="86"/>
    <col min="8967" max="8967" width="11.5546875" style="86" customWidth="1"/>
    <col min="8968" max="8968" width="15.88671875" style="86" bestFit="1" customWidth="1"/>
    <col min="8969" max="8969" width="16.6640625" style="86" customWidth="1"/>
    <col min="8970" max="8970" width="2.6640625" style="86" customWidth="1"/>
    <col min="8971" max="9216" width="9.109375" style="86"/>
    <col min="9217" max="9217" width="3.109375" style="86" customWidth="1"/>
    <col min="9218" max="9220" width="9.109375" style="86"/>
    <col min="9221" max="9221" width="15.44140625" style="86" customWidth="1"/>
    <col min="9222" max="9222" width="9.109375" style="86"/>
    <col min="9223" max="9223" width="11.5546875" style="86" customWidth="1"/>
    <col min="9224" max="9224" width="15.88671875" style="86" bestFit="1" customWidth="1"/>
    <col min="9225" max="9225" width="16.6640625" style="86" customWidth="1"/>
    <col min="9226" max="9226" width="2.6640625" style="86" customWidth="1"/>
    <col min="9227" max="9472" width="9.109375" style="86"/>
    <col min="9473" max="9473" width="3.109375" style="86" customWidth="1"/>
    <col min="9474" max="9476" width="9.109375" style="86"/>
    <col min="9477" max="9477" width="15.44140625" style="86" customWidth="1"/>
    <col min="9478" max="9478" width="9.109375" style="86"/>
    <col min="9479" max="9479" width="11.5546875" style="86" customWidth="1"/>
    <col min="9480" max="9480" width="15.88671875" style="86" bestFit="1" customWidth="1"/>
    <col min="9481" max="9481" width="16.6640625" style="86" customWidth="1"/>
    <col min="9482" max="9482" width="2.6640625" style="86" customWidth="1"/>
    <col min="9483" max="9728" width="9.109375" style="86"/>
    <col min="9729" max="9729" width="3.109375" style="86" customWidth="1"/>
    <col min="9730" max="9732" width="9.109375" style="86"/>
    <col min="9733" max="9733" width="15.44140625" style="86" customWidth="1"/>
    <col min="9734" max="9734" width="9.109375" style="86"/>
    <col min="9735" max="9735" width="11.5546875" style="86" customWidth="1"/>
    <col min="9736" max="9736" width="15.88671875" style="86" bestFit="1" customWidth="1"/>
    <col min="9737" max="9737" width="16.6640625" style="86" customWidth="1"/>
    <col min="9738" max="9738" width="2.6640625" style="86" customWidth="1"/>
    <col min="9739" max="9984" width="9.109375" style="86"/>
    <col min="9985" max="9985" width="3.109375" style="86" customWidth="1"/>
    <col min="9986" max="9988" width="9.109375" style="86"/>
    <col min="9989" max="9989" width="15.44140625" style="86" customWidth="1"/>
    <col min="9990" max="9990" width="9.109375" style="86"/>
    <col min="9991" max="9991" width="11.5546875" style="86" customWidth="1"/>
    <col min="9992" max="9992" width="15.88671875" style="86" bestFit="1" customWidth="1"/>
    <col min="9993" max="9993" width="16.6640625" style="86" customWidth="1"/>
    <col min="9994" max="9994" width="2.6640625" style="86" customWidth="1"/>
    <col min="9995" max="10240" width="9.109375" style="86"/>
    <col min="10241" max="10241" width="3.109375" style="86" customWidth="1"/>
    <col min="10242" max="10244" width="9.109375" style="86"/>
    <col min="10245" max="10245" width="15.44140625" style="86" customWidth="1"/>
    <col min="10246" max="10246" width="9.109375" style="86"/>
    <col min="10247" max="10247" width="11.5546875" style="86" customWidth="1"/>
    <col min="10248" max="10248" width="15.88671875" style="86" bestFit="1" customWidth="1"/>
    <col min="10249" max="10249" width="16.6640625" style="86" customWidth="1"/>
    <col min="10250" max="10250" width="2.6640625" style="86" customWidth="1"/>
    <col min="10251" max="10496" width="9.109375" style="86"/>
    <col min="10497" max="10497" width="3.109375" style="86" customWidth="1"/>
    <col min="10498" max="10500" width="9.109375" style="86"/>
    <col min="10501" max="10501" width="15.44140625" style="86" customWidth="1"/>
    <col min="10502" max="10502" width="9.109375" style="86"/>
    <col min="10503" max="10503" width="11.5546875" style="86" customWidth="1"/>
    <col min="10504" max="10504" width="15.88671875" style="86" bestFit="1" customWidth="1"/>
    <col min="10505" max="10505" width="16.6640625" style="86" customWidth="1"/>
    <col min="10506" max="10506" width="2.6640625" style="86" customWidth="1"/>
    <col min="10507" max="10752" width="9.109375" style="86"/>
    <col min="10753" max="10753" width="3.109375" style="86" customWidth="1"/>
    <col min="10754" max="10756" width="9.109375" style="86"/>
    <col min="10757" max="10757" width="15.44140625" style="86" customWidth="1"/>
    <col min="10758" max="10758" width="9.109375" style="86"/>
    <col min="10759" max="10759" width="11.5546875" style="86" customWidth="1"/>
    <col min="10760" max="10760" width="15.88671875" style="86" bestFit="1" customWidth="1"/>
    <col min="10761" max="10761" width="16.6640625" style="86" customWidth="1"/>
    <col min="10762" max="10762" width="2.6640625" style="86" customWidth="1"/>
    <col min="10763" max="11008" width="9.109375" style="86"/>
    <col min="11009" max="11009" width="3.109375" style="86" customWidth="1"/>
    <col min="11010" max="11012" width="9.109375" style="86"/>
    <col min="11013" max="11013" width="15.44140625" style="86" customWidth="1"/>
    <col min="11014" max="11014" width="9.109375" style="86"/>
    <col min="11015" max="11015" width="11.5546875" style="86" customWidth="1"/>
    <col min="11016" max="11016" width="15.88671875" style="86" bestFit="1" customWidth="1"/>
    <col min="11017" max="11017" width="16.6640625" style="86" customWidth="1"/>
    <col min="11018" max="11018" width="2.6640625" style="86" customWidth="1"/>
    <col min="11019" max="11264" width="9.109375" style="86"/>
    <col min="11265" max="11265" width="3.109375" style="86" customWidth="1"/>
    <col min="11266" max="11268" width="9.109375" style="86"/>
    <col min="11269" max="11269" width="15.44140625" style="86" customWidth="1"/>
    <col min="11270" max="11270" width="9.109375" style="86"/>
    <col min="11271" max="11271" width="11.5546875" style="86" customWidth="1"/>
    <col min="11272" max="11272" width="15.88671875" style="86" bestFit="1" customWidth="1"/>
    <col min="11273" max="11273" width="16.6640625" style="86" customWidth="1"/>
    <col min="11274" max="11274" width="2.6640625" style="86" customWidth="1"/>
    <col min="11275" max="11520" width="9.109375" style="86"/>
    <col min="11521" max="11521" width="3.109375" style="86" customWidth="1"/>
    <col min="11522" max="11524" width="9.109375" style="86"/>
    <col min="11525" max="11525" width="15.44140625" style="86" customWidth="1"/>
    <col min="11526" max="11526" width="9.109375" style="86"/>
    <col min="11527" max="11527" width="11.5546875" style="86" customWidth="1"/>
    <col min="11528" max="11528" width="15.88671875" style="86" bestFit="1" customWidth="1"/>
    <col min="11529" max="11529" width="16.6640625" style="86" customWidth="1"/>
    <col min="11530" max="11530" width="2.6640625" style="86" customWidth="1"/>
    <col min="11531" max="11776" width="9.109375" style="86"/>
    <col min="11777" max="11777" width="3.109375" style="86" customWidth="1"/>
    <col min="11778" max="11780" width="9.109375" style="86"/>
    <col min="11781" max="11781" width="15.44140625" style="86" customWidth="1"/>
    <col min="11782" max="11782" width="9.109375" style="86"/>
    <col min="11783" max="11783" width="11.5546875" style="86" customWidth="1"/>
    <col min="11784" max="11784" width="15.88671875" style="86" bestFit="1" customWidth="1"/>
    <col min="11785" max="11785" width="16.6640625" style="86" customWidth="1"/>
    <col min="11786" max="11786" width="2.6640625" style="86" customWidth="1"/>
    <col min="11787" max="12032" width="9.109375" style="86"/>
    <col min="12033" max="12033" width="3.109375" style="86" customWidth="1"/>
    <col min="12034" max="12036" width="9.109375" style="86"/>
    <col min="12037" max="12037" width="15.44140625" style="86" customWidth="1"/>
    <col min="12038" max="12038" width="9.109375" style="86"/>
    <col min="12039" max="12039" width="11.5546875" style="86" customWidth="1"/>
    <col min="12040" max="12040" width="15.88671875" style="86" bestFit="1" customWidth="1"/>
    <col min="12041" max="12041" width="16.6640625" style="86" customWidth="1"/>
    <col min="12042" max="12042" width="2.6640625" style="86" customWidth="1"/>
    <col min="12043" max="12288" width="9.109375" style="86"/>
    <col min="12289" max="12289" width="3.109375" style="86" customWidth="1"/>
    <col min="12290" max="12292" width="9.109375" style="86"/>
    <col min="12293" max="12293" width="15.44140625" style="86" customWidth="1"/>
    <col min="12294" max="12294" width="9.109375" style="86"/>
    <col min="12295" max="12295" width="11.5546875" style="86" customWidth="1"/>
    <col min="12296" max="12296" width="15.88671875" style="86" bestFit="1" customWidth="1"/>
    <col min="12297" max="12297" width="16.6640625" style="86" customWidth="1"/>
    <col min="12298" max="12298" width="2.6640625" style="86" customWidth="1"/>
    <col min="12299" max="12544" width="9.109375" style="86"/>
    <col min="12545" max="12545" width="3.109375" style="86" customWidth="1"/>
    <col min="12546" max="12548" width="9.109375" style="86"/>
    <col min="12549" max="12549" width="15.44140625" style="86" customWidth="1"/>
    <col min="12550" max="12550" width="9.109375" style="86"/>
    <col min="12551" max="12551" width="11.5546875" style="86" customWidth="1"/>
    <col min="12552" max="12552" width="15.88671875" style="86" bestFit="1" customWidth="1"/>
    <col min="12553" max="12553" width="16.6640625" style="86" customWidth="1"/>
    <col min="12554" max="12554" width="2.6640625" style="86" customWidth="1"/>
    <col min="12555" max="12800" width="9.109375" style="86"/>
    <col min="12801" max="12801" width="3.109375" style="86" customWidth="1"/>
    <col min="12802" max="12804" width="9.109375" style="86"/>
    <col min="12805" max="12805" width="15.44140625" style="86" customWidth="1"/>
    <col min="12806" max="12806" width="9.109375" style="86"/>
    <col min="12807" max="12807" width="11.5546875" style="86" customWidth="1"/>
    <col min="12808" max="12808" width="15.88671875" style="86" bestFit="1" customWidth="1"/>
    <col min="12809" max="12809" width="16.6640625" style="86" customWidth="1"/>
    <col min="12810" max="12810" width="2.6640625" style="86" customWidth="1"/>
    <col min="12811" max="13056" width="9.109375" style="86"/>
    <col min="13057" max="13057" width="3.109375" style="86" customWidth="1"/>
    <col min="13058" max="13060" width="9.109375" style="86"/>
    <col min="13061" max="13061" width="15.44140625" style="86" customWidth="1"/>
    <col min="13062" max="13062" width="9.109375" style="86"/>
    <col min="13063" max="13063" width="11.5546875" style="86" customWidth="1"/>
    <col min="13064" max="13064" width="15.88671875" style="86" bestFit="1" customWidth="1"/>
    <col min="13065" max="13065" width="16.6640625" style="86" customWidth="1"/>
    <col min="13066" max="13066" width="2.6640625" style="86" customWidth="1"/>
    <col min="13067" max="13312" width="9.109375" style="86"/>
    <col min="13313" max="13313" width="3.109375" style="86" customWidth="1"/>
    <col min="13314" max="13316" width="9.109375" style="86"/>
    <col min="13317" max="13317" width="15.44140625" style="86" customWidth="1"/>
    <col min="13318" max="13318" width="9.109375" style="86"/>
    <col min="13319" max="13319" width="11.5546875" style="86" customWidth="1"/>
    <col min="13320" max="13320" width="15.88671875" style="86" bestFit="1" customWidth="1"/>
    <col min="13321" max="13321" width="16.6640625" style="86" customWidth="1"/>
    <col min="13322" max="13322" width="2.6640625" style="86" customWidth="1"/>
    <col min="13323" max="13568" width="9.109375" style="86"/>
    <col min="13569" max="13569" width="3.109375" style="86" customWidth="1"/>
    <col min="13570" max="13572" width="9.109375" style="86"/>
    <col min="13573" max="13573" width="15.44140625" style="86" customWidth="1"/>
    <col min="13574" max="13574" width="9.109375" style="86"/>
    <col min="13575" max="13575" width="11.5546875" style="86" customWidth="1"/>
    <col min="13576" max="13576" width="15.88671875" style="86" bestFit="1" customWidth="1"/>
    <col min="13577" max="13577" width="16.6640625" style="86" customWidth="1"/>
    <col min="13578" max="13578" width="2.6640625" style="86" customWidth="1"/>
    <col min="13579" max="13824" width="9.109375" style="86"/>
    <col min="13825" max="13825" width="3.109375" style="86" customWidth="1"/>
    <col min="13826" max="13828" width="9.109375" style="86"/>
    <col min="13829" max="13829" width="15.44140625" style="86" customWidth="1"/>
    <col min="13830" max="13830" width="9.109375" style="86"/>
    <col min="13831" max="13831" width="11.5546875" style="86" customWidth="1"/>
    <col min="13832" max="13832" width="15.88671875" style="86" bestFit="1" customWidth="1"/>
    <col min="13833" max="13833" width="16.6640625" style="86" customWidth="1"/>
    <col min="13834" max="13834" width="2.6640625" style="86" customWidth="1"/>
    <col min="13835" max="14080" width="9.109375" style="86"/>
    <col min="14081" max="14081" width="3.109375" style="86" customWidth="1"/>
    <col min="14082" max="14084" width="9.109375" style="86"/>
    <col min="14085" max="14085" width="15.44140625" style="86" customWidth="1"/>
    <col min="14086" max="14086" width="9.109375" style="86"/>
    <col min="14087" max="14087" width="11.5546875" style="86" customWidth="1"/>
    <col min="14088" max="14088" width="15.88671875" style="86" bestFit="1" customWidth="1"/>
    <col min="14089" max="14089" width="16.6640625" style="86" customWidth="1"/>
    <col min="14090" max="14090" width="2.6640625" style="86" customWidth="1"/>
    <col min="14091" max="14336" width="9.109375" style="86"/>
    <col min="14337" max="14337" width="3.109375" style="86" customWidth="1"/>
    <col min="14338" max="14340" width="9.109375" style="86"/>
    <col min="14341" max="14341" width="15.44140625" style="86" customWidth="1"/>
    <col min="14342" max="14342" width="9.109375" style="86"/>
    <col min="14343" max="14343" width="11.5546875" style="86" customWidth="1"/>
    <col min="14344" max="14344" width="15.88671875" style="86" bestFit="1" customWidth="1"/>
    <col min="14345" max="14345" width="16.6640625" style="86" customWidth="1"/>
    <col min="14346" max="14346" width="2.6640625" style="86" customWidth="1"/>
    <col min="14347" max="14592" width="9.109375" style="86"/>
    <col min="14593" max="14593" width="3.109375" style="86" customWidth="1"/>
    <col min="14594" max="14596" width="9.109375" style="86"/>
    <col min="14597" max="14597" width="15.44140625" style="86" customWidth="1"/>
    <col min="14598" max="14598" width="9.109375" style="86"/>
    <col min="14599" max="14599" width="11.5546875" style="86" customWidth="1"/>
    <col min="14600" max="14600" width="15.88671875" style="86" bestFit="1" customWidth="1"/>
    <col min="14601" max="14601" width="16.6640625" style="86" customWidth="1"/>
    <col min="14602" max="14602" width="2.6640625" style="86" customWidth="1"/>
    <col min="14603" max="14848" width="9.109375" style="86"/>
    <col min="14849" max="14849" width="3.109375" style="86" customWidth="1"/>
    <col min="14850" max="14852" width="9.109375" style="86"/>
    <col min="14853" max="14853" width="15.44140625" style="86" customWidth="1"/>
    <col min="14854" max="14854" width="9.109375" style="86"/>
    <col min="14855" max="14855" width="11.5546875" style="86" customWidth="1"/>
    <col min="14856" max="14856" width="15.88671875" style="86" bestFit="1" customWidth="1"/>
    <col min="14857" max="14857" width="16.6640625" style="86" customWidth="1"/>
    <col min="14858" max="14858" width="2.6640625" style="86" customWidth="1"/>
    <col min="14859" max="15104" width="9.109375" style="86"/>
    <col min="15105" max="15105" width="3.109375" style="86" customWidth="1"/>
    <col min="15106" max="15108" width="9.109375" style="86"/>
    <col min="15109" max="15109" width="15.44140625" style="86" customWidth="1"/>
    <col min="15110" max="15110" width="9.109375" style="86"/>
    <col min="15111" max="15111" width="11.5546875" style="86" customWidth="1"/>
    <col min="15112" max="15112" width="15.88671875" style="86" bestFit="1" customWidth="1"/>
    <col min="15113" max="15113" width="16.6640625" style="86" customWidth="1"/>
    <col min="15114" max="15114" width="2.6640625" style="86" customWidth="1"/>
    <col min="15115" max="15360" width="9.109375" style="86"/>
    <col min="15361" max="15361" width="3.109375" style="86" customWidth="1"/>
    <col min="15362" max="15364" width="9.109375" style="86"/>
    <col min="15365" max="15365" width="15.44140625" style="86" customWidth="1"/>
    <col min="15366" max="15366" width="9.109375" style="86"/>
    <col min="15367" max="15367" width="11.5546875" style="86" customWidth="1"/>
    <col min="15368" max="15368" width="15.88671875" style="86" bestFit="1" customWidth="1"/>
    <col min="15369" max="15369" width="16.6640625" style="86" customWidth="1"/>
    <col min="15370" max="15370" width="2.6640625" style="86" customWidth="1"/>
    <col min="15371" max="15616" width="9.109375" style="86"/>
    <col min="15617" max="15617" width="3.109375" style="86" customWidth="1"/>
    <col min="15618" max="15620" width="9.109375" style="86"/>
    <col min="15621" max="15621" width="15.44140625" style="86" customWidth="1"/>
    <col min="15622" max="15622" width="9.109375" style="86"/>
    <col min="15623" max="15623" width="11.5546875" style="86" customWidth="1"/>
    <col min="15624" max="15624" width="15.88671875" style="86" bestFit="1" customWidth="1"/>
    <col min="15625" max="15625" width="16.6640625" style="86" customWidth="1"/>
    <col min="15626" max="15626" width="2.6640625" style="86" customWidth="1"/>
    <col min="15627" max="15872" width="9.109375" style="86"/>
    <col min="15873" max="15873" width="3.109375" style="86" customWidth="1"/>
    <col min="15874" max="15876" width="9.109375" style="86"/>
    <col min="15877" max="15877" width="15.44140625" style="86" customWidth="1"/>
    <col min="15878" max="15878" width="9.109375" style="86"/>
    <col min="15879" max="15879" width="11.5546875" style="86" customWidth="1"/>
    <col min="15880" max="15880" width="15.88671875" style="86" bestFit="1" customWidth="1"/>
    <col min="15881" max="15881" width="16.6640625" style="86" customWidth="1"/>
    <col min="15882" max="15882" width="2.6640625" style="86" customWidth="1"/>
    <col min="15883" max="16128" width="9.109375" style="86"/>
    <col min="16129" max="16129" width="3.109375" style="86" customWidth="1"/>
    <col min="16130" max="16132" width="9.109375" style="86"/>
    <col min="16133" max="16133" width="15.44140625" style="86" customWidth="1"/>
    <col min="16134" max="16134" width="9.109375" style="86"/>
    <col min="16135" max="16135" width="11.5546875" style="86" customWidth="1"/>
    <col min="16136" max="16136" width="15.88671875" style="86" bestFit="1" customWidth="1"/>
    <col min="16137" max="16137" width="16.6640625" style="86" customWidth="1"/>
    <col min="16138" max="16138" width="2.6640625" style="86" customWidth="1"/>
    <col min="16139" max="16384" width="9.109375" style="86"/>
  </cols>
  <sheetData>
    <row r="1" spans="1:10" s="84" customFormat="1" ht="24.75" customHeight="1">
      <c r="A1" s="82"/>
      <c r="B1" s="83"/>
      <c r="C1" s="83"/>
      <c r="I1" s="170"/>
    </row>
    <row r="2" spans="1:10" s="84" customFormat="1" ht="13.5" customHeight="1">
      <c r="A2" s="83" t="s">
        <v>154</v>
      </c>
      <c r="B2" s="83"/>
      <c r="C2" s="83"/>
      <c r="I2" s="170"/>
    </row>
    <row r="3" spans="1:10" s="84" customFormat="1" ht="13.5" customHeight="1">
      <c r="A3" s="83" t="s">
        <v>155</v>
      </c>
      <c r="B3" s="83"/>
      <c r="C3" s="83"/>
      <c r="I3" s="170"/>
    </row>
    <row r="4" spans="1:10" s="84" customFormat="1" ht="15" customHeight="1">
      <c r="A4" s="85" t="s">
        <v>156</v>
      </c>
      <c r="B4" s="83"/>
      <c r="C4" s="83"/>
      <c r="I4" s="170"/>
    </row>
    <row r="5" spans="1:10" s="84" customFormat="1" ht="15" customHeight="1">
      <c r="A5" s="85"/>
      <c r="B5" s="83"/>
      <c r="C5" s="83"/>
      <c r="I5" s="170"/>
    </row>
    <row r="6" spans="1:10" ht="24.75" customHeight="1">
      <c r="B6" s="87" t="s">
        <v>157</v>
      </c>
      <c r="C6" s="53"/>
      <c r="D6" s="53"/>
      <c r="E6" s="53"/>
      <c r="F6" s="88"/>
      <c r="G6" s="88"/>
      <c r="H6" s="88"/>
      <c r="I6" s="171"/>
    </row>
    <row r="7" spans="1:10" ht="15" customHeight="1">
      <c r="B7" s="87"/>
      <c r="C7" s="53"/>
      <c r="D7" s="53"/>
      <c r="E7" s="53"/>
      <c r="F7" s="88"/>
      <c r="G7" s="88"/>
      <c r="H7" s="88"/>
      <c r="I7" s="171"/>
    </row>
    <row r="8" spans="1:10">
      <c r="B8" s="89" t="s">
        <v>158</v>
      </c>
      <c r="C8" s="90"/>
      <c r="D8" s="90"/>
      <c r="E8" s="53"/>
      <c r="F8" s="91"/>
      <c r="G8" s="53"/>
      <c r="H8" s="53"/>
      <c r="I8" s="172"/>
    </row>
    <row r="9" spans="1:10">
      <c r="B9" s="138"/>
      <c r="C9" s="139"/>
      <c r="D9" s="139"/>
      <c r="E9" s="139"/>
      <c r="F9" s="92"/>
      <c r="G9" s="92"/>
      <c r="H9" s="138"/>
      <c r="I9" s="140"/>
    </row>
    <row r="10" spans="1:10" ht="13.8">
      <c r="B10" s="93" t="s">
        <v>159</v>
      </c>
      <c r="C10" s="51"/>
      <c r="D10" s="94"/>
      <c r="E10" s="52"/>
      <c r="F10" s="134" t="s">
        <v>160</v>
      </c>
      <c r="G10" s="135"/>
      <c r="H10" s="141" t="s">
        <v>75</v>
      </c>
      <c r="I10" s="142"/>
      <c r="J10" s="95"/>
    </row>
    <row r="11" spans="1:10" ht="13.8">
      <c r="B11" s="96" t="s">
        <v>161</v>
      </c>
      <c r="C11" s="51"/>
      <c r="D11" s="94"/>
      <c r="E11" s="53"/>
      <c r="F11" s="134" t="s">
        <v>162</v>
      </c>
      <c r="G11" s="135"/>
      <c r="H11" s="143">
        <v>44256</v>
      </c>
      <c r="I11" s="144"/>
      <c r="J11" s="95"/>
    </row>
    <row r="12" spans="1:10" ht="13.8">
      <c r="B12" s="96" t="s">
        <v>163</v>
      </c>
      <c r="C12" s="51"/>
      <c r="D12" s="94"/>
      <c r="E12" s="53"/>
      <c r="F12" s="134" t="s">
        <v>164</v>
      </c>
      <c r="G12" s="135"/>
      <c r="H12" s="136" t="s">
        <v>165</v>
      </c>
      <c r="I12" s="137"/>
      <c r="J12" s="95"/>
    </row>
    <row r="13" spans="1:10" ht="13.8">
      <c r="B13" s="96" t="s">
        <v>166</v>
      </c>
      <c r="C13" s="51"/>
      <c r="D13" s="94"/>
      <c r="E13" s="53"/>
      <c r="F13" s="134" t="s">
        <v>167</v>
      </c>
      <c r="G13" s="135"/>
      <c r="H13" s="136" t="s">
        <v>168</v>
      </c>
      <c r="I13" s="137"/>
      <c r="J13" s="95"/>
    </row>
    <row r="14" spans="1:10" ht="13.8">
      <c r="B14" s="129" t="s">
        <v>169</v>
      </c>
      <c r="C14" s="130"/>
      <c r="D14" s="130"/>
      <c r="E14" s="130"/>
      <c r="F14" s="134" t="s">
        <v>170</v>
      </c>
      <c r="G14" s="135"/>
      <c r="H14" s="136" t="s">
        <v>152</v>
      </c>
      <c r="I14" s="137"/>
      <c r="J14" s="95"/>
    </row>
    <row r="15" spans="1:10" ht="13.8">
      <c r="B15" s="131" t="s">
        <v>171</v>
      </c>
      <c r="C15" s="132"/>
      <c r="D15" s="132"/>
      <c r="E15" s="132"/>
      <c r="F15" s="134" t="s">
        <v>172</v>
      </c>
      <c r="G15" s="135"/>
      <c r="H15" s="136" t="s">
        <v>180</v>
      </c>
      <c r="I15" s="137"/>
      <c r="J15" s="95"/>
    </row>
    <row r="16" spans="1:10">
      <c r="B16" s="98"/>
      <c r="C16" s="99"/>
      <c r="D16" s="99"/>
      <c r="E16" s="99"/>
      <c r="F16" s="98"/>
      <c r="G16" s="53"/>
      <c r="H16" s="98"/>
      <c r="I16" s="173" t="s">
        <v>126</v>
      </c>
    </row>
    <row r="17" spans="2:10" ht="13.8">
      <c r="B17" s="100" t="s">
        <v>173</v>
      </c>
      <c r="C17" s="146" t="s">
        <v>174</v>
      </c>
      <c r="D17" s="147"/>
      <c r="E17" s="147"/>
      <c r="F17" s="147"/>
      <c r="G17" s="147"/>
      <c r="H17" s="101" t="s">
        <v>175</v>
      </c>
      <c r="I17" s="174" t="s">
        <v>176</v>
      </c>
    </row>
    <row r="18" spans="2:10" ht="13.8">
      <c r="B18" s="102"/>
      <c r="C18" s="103"/>
      <c r="D18" s="103"/>
      <c r="E18" s="103"/>
      <c r="F18" s="103"/>
      <c r="G18" s="103"/>
      <c r="H18" s="104"/>
      <c r="I18" s="175"/>
      <c r="J18" s="95"/>
    </row>
    <row r="19" spans="2:10" ht="13.8">
      <c r="B19" s="102" t="s">
        <v>177</v>
      </c>
      <c r="C19" s="103"/>
      <c r="D19" s="103"/>
      <c r="E19" s="103"/>
      <c r="F19" s="103"/>
      <c r="G19" s="103"/>
      <c r="H19" s="104"/>
      <c r="I19" s="175"/>
      <c r="J19" s="95"/>
    </row>
    <row r="20" spans="2:10" ht="13.8">
      <c r="B20" s="102"/>
      <c r="C20" s="103"/>
      <c r="D20" s="103"/>
      <c r="E20" s="103"/>
      <c r="F20" s="103"/>
      <c r="G20" s="103"/>
      <c r="H20" s="104"/>
      <c r="I20" s="175"/>
      <c r="J20" s="95"/>
    </row>
    <row r="21" spans="2:10" ht="15.6">
      <c r="B21" s="105">
        <v>1</v>
      </c>
      <c r="C21" s="103" t="s">
        <v>181</v>
      </c>
      <c r="D21" s="103"/>
      <c r="E21" s="103"/>
      <c r="F21" s="103"/>
      <c r="G21" s="103"/>
      <c r="H21" s="104">
        <v>56</v>
      </c>
      <c r="I21" s="176">
        <v>44.48</v>
      </c>
      <c r="J21" s="95"/>
    </row>
    <row r="22" spans="2:10" ht="15.6">
      <c r="B22" s="105">
        <v>2</v>
      </c>
      <c r="C22" s="103" t="s">
        <v>182</v>
      </c>
      <c r="D22" s="103"/>
      <c r="E22" s="103"/>
      <c r="F22" s="103"/>
      <c r="G22" s="103"/>
      <c r="H22" s="104">
        <v>20</v>
      </c>
      <c r="I22" s="176">
        <v>15.36</v>
      </c>
      <c r="J22" s="95"/>
    </row>
    <row r="23" spans="2:10" ht="15.6">
      <c r="B23" s="105">
        <v>3</v>
      </c>
      <c r="C23" s="103" t="s">
        <v>183</v>
      </c>
      <c r="D23" s="103"/>
      <c r="E23" s="103"/>
      <c r="F23" s="103"/>
      <c r="G23" s="103"/>
      <c r="H23" s="104">
        <v>19</v>
      </c>
      <c r="I23" s="176">
        <v>15.04</v>
      </c>
      <c r="J23" s="95"/>
    </row>
    <row r="24" spans="2:10" ht="15.6">
      <c r="B24" s="105">
        <v>4</v>
      </c>
      <c r="C24" s="103" t="s">
        <v>184</v>
      </c>
      <c r="D24" s="103"/>
      <c r="E24" s="103"/>
      <c r="F24" s="103"/>
      <c r="G24" s="103"/>
      <c r="H24" s="104">
        <v>82</v>
      </c>
      <c r="I24" s="176">
        <v>65.28</v>
      </c>
      <c r="J24" s="95"/>
    </row>
    <row r="25" spans="2:10" ht="13.8">
      <c r="B25" s="105"/>
      <c r="C25" s="106"/>
      <c r="D25" s="107"/>
      <c r="E25" s="107"/>
      <c r="F25" s="108"/>
      <c r="G25" s="108"/>
      <c r="H25" s="109"/>
      <c r="I25" s="175"/>
      <c r="J25" s="95"/>
    </row>
    <row r="26" spans="2:10" ht="23.25" customHeight="1">
      <c r="B26" s="110"/>
      <c r="C26" s="111"/>
      <c r="D26" s="112"/>
      <c r="E26" s="113"/>
      <c r="F26" s="114" t="s">
        <v>46</v>
      </c>
      <c r="G26" s="115"/>
      <c r="H26" s="116">
        <f>SUM(H21:H25)</f>
        <v>177</v>
      </c>
      <c r="I26" s="177">
        <f>SUM(I21:I25)</f>
        <v>140.16</v>
      </c>
      <c r="J26" s="95"/>
    </row>
    <row r="27" spans="2:10">
      <c r="B27" s="117"/>
      <c r="C27" s="118"/>
      <c r="D27" s="119"/>
      <c r="E27" s="89"/>
      <c r="F27" s="92"/>
      <c r="G27" s="92"/>
      <c r="H27" s="92"/>
      <c r="I27" s="172"/>
    </row>
    <row r="28" spans="2:10">
      <c r="B28" s="120"/>
      <c r="C28" s="89"/>
      <c r="D28" s="121"/>
      <c r="E28" s="89"/>
      <c r="F28" s="148" t="s">
        <v>178</v>
      </c>
      <c r="G28" s="148"/>
      <c r="H28" s="148"/>
      <c r="I28" s="148"/>
    </row>
    <row r="29" spans="2:10">
      <c r="B29" s="120"/>
      <c r="C29" s="89"/>
      <c r="D29" s="121"/>
      <c r="E29" s="89"/>
      <c r="F29" s="53"/>
      <c r="G29" s="53"/>
      <c r="H29" s="53"/>
      <c r="I29" s="172"/>
    </row>
    <row r="30" spans="2:10">
      <c r="B30" s="120"/>
      <c r="C30" s="89"/>
      <c r="D30" s="121"/>
      <c r="E30" s="89"/>
      <c r="F30" s="53"/>
      <c r="G30" s="53"/>
      <c r="H30" s="53"/>
      <c r="I30" s="172"/>
    </row>
    <row r="31" spans="2:10">
      <c r="B31" s="120"/>
      <c r="C31" s="89"/>
      <c r="D31" s="121"/>
      <c r="E31" s="89"/>
      <c r="F31" s="53"/>
      <c r="G31" s="53"/>
      <c r="H31" s="53"/>
      <c r="I31" s="172"/>
    </row>
    <row r="32" spans="2:10">
      <c r="B32" s="120"/>
      <c r="C32" s="89"/>
      <c r="D32" s="121"/>
      <c r="E32" s="89"/>
      <c r="F32" s="53"/>
      <c r="G32" s="53"/>
      <c r="H32" s="53"/>
      <c r="I32" s="172"/>
    </row>
    <row r="33" spans="2:9">
      <c r="B33" s="120"/>
      <c r="C33" s="89"/>
      <c r="D33" s="121"/>
      <c r="E33" s="89"/>
      <c r="F33" s="53"/>
      <c r="G33" s="53"/>
    </row>
    <row r="34" spans="2:9" ht="13.8" thickBot="1">
      <c r="B34" s="120"/>
      <c r="C34" s="89"/>
      <c r="D34" s="121"/>
      <c r="E34" s="89"/>
      <c r="F34" s="53"/>
      <c r="G34" s="53"/>
      <c r="H34" s="122"/>
      <c r="I34" s="179"/>
    </row>
    <row r="35" spans="2:9">
      <c r="H35" s="145" t="s">
        <v>179</v>
      </c>
      <c r="I35" s="145"/>
    </row>
  </sheetData>
  <mergeCells count="19">
    <mergeCell ref="B15:E15"/>
    <mergeCell ref="F15:G15"/>
    <mergeCell ref="H15:I15"/>
    <mergeCell ref="C17:G17"/>
    <mergeCell ref="F28:I28"/>
    <mergeCell ref="H35:I35"/>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32"/>
  <sheetViews>
    <sheetView topLeftCell="A22" zoomScaleNormal="100" workbookViewId="0">
      <selection activeCell="I19" sqref="I1:I1048576"/>
    </sheetView>
  </sheetViews>
  <sheetFormatPr defaultRowHeight="13.2"/>
  <cols>
    <col min="1" max="1" width="3.109375" style="86" customWidth="1"/>
    <col min="2" max="4" width="9.109375" style="86"/>
    <col min="5" max="5" width="15.44140625" style="86" customWidth="1"/>
    <col min="6" max="6" width="9.109375" style="86"/>
    <col min="7" max="7" width="11.5546875" style="86" customWidth="1"/>
    <col min="8" max="8" width="15.88671875" style="86" bestFit="1" customWidth="1"/>
    <col min="9" max="9" width="16.6640625" style="178" customWidth="1"/>
    <col min="10" max="10" width="2.6640625" style="86" customWidth="1"/>
    <col min="11" max="256" width="9.109375" style="86"/>
    <col min="257" max="257" width="3.109375" style="86" customWidth="1"/>
    <col min="258" max="260" width="9.109375" style="86"/>
    <col min="261" max="261" width="15.44140625" style="86" customWidth="1"/>
    <col min="262" max="262" width="9.109375" style="86"/>
    <col min="263" max="263" width="11.5546875" style="86" customWidth="1"/>
    <col min="264" max="264" width="15.88671875" style="86" bestFit="1" customWidth="1"/>
    <col min="265" max="265" width="16.6640625" style="86" customWidth="1"/>
    <col min="266" max="266" width="2.6640625" style="86" customWidth="1"/>
    <col min="267" max="512" width="9.109375" style="86"/>
    <col min="513" max="513" width="3.109375" style="86" customWidth="1"/>
    <col min="514" max="516" width="9.109375" style="86"/>
    <col min="517" max="517" width="15.44140625" style="86" customWidth="1"/>
    <col min="518" max="518" width="9.109375" style="86"/>
    <col min="519" max="519" width="11.5546875" style="86" customWidth="1"/>
    <col min="520" max="520" width="15.88671875" style="86" bestFit="1" customWidth="1"/>
    <col min="521" max="521" width="16.6640625" style="86" customWidth="1"/>
    <col min="522" max="522" width="2.6640625" style="86" customWidth="1"/>
    <col min="523" max="768" width="9.109375" style="86"/>
    <col min="769" max="769" width="3.109375" style="86" customWidth="1"/>
    <col min="770" max="772" width="9.109375" style="86"/>
    <col min="773" max="773" width="15.44140625" style="86" customWidth="1"/>
    <col min="774" max="774" width="9.109375" style="86"/>
    <col min="775" max="775" width="11.5546875" style="86" customWidth="1"/>
    <col min="776" max="776" width="15.88671875" style="86" bestFit="1" customWidth="1"/>
    <col min="777" max="777" width="16.6640625" style="86" customWidth="1"/>
    <col min="778" max="778" width="2.6640625" style="86" customWidth="1"/>
    <col min="779" max="1024" width="9.109375" style="86"/>
    <col min="1025" max="1025" width="3.109375" style="86" customWidth="1"/>
    <col min="1026" max="1028" width="9.109375" style="86"/>
    <col min="1029" max="1029" width="15.44140625" style="86" customWidth="1"/>
    <col min="1030" max="1030" width="9.109375" style="86"/>
    <col min="1031" max="1031" width="11.5546875" style="86" customWidth="1"/>
    <col min="1032" max="1032" width="15.88671875" style="86" bestFit="1" customWidth="1"/>
    <col min="1033" max="1033" width="16.6640625" style="86" customWidth="1"/>
    <col min="1034" max="1034" width="2.6640625" style="86" customWidth="1"/>
    <col min="1035" max="1280" width="9.109375" style="86"/>
    <col min="1281" max="1281" width="3.109375" style="86" customWidth="1"/>
    <col min="1282" max="1284" width="9.109375" style="86"/>
    <col min="1285" max="1285" width="15.44140625" style="86" customWidth="1"/>
    <col min="1286" max="1286" width="9.109375" style="86"/>
    <col min="1287" max="1287" width="11.5546875" style="86" customWidth="1"/>
    <col min="1288" max="1288" width="15.88671875" style="86" bestFit="1" customWidth="1"/>
    <col min="1289" max="1289" width="16.6640625" style="86" customWidth="1"/>
    <col min="1290" max="1290" width="2.6640625" style="86" customWidth="1"/>
    <col min="1291" max="1536" width="9.109375" style="86"/>
    <col min="1537" max="1537" width="3.109375" style="86" customWidth="1"/>
    <col min="1538" max="1540" width="9.109375" style="86"/>
    <col min="1541" max="1541" width="15.44140625" style="86" customWidth="1"/>
    <col min="1542" max="1542" width="9.109375" style="86"/>
    <col min="1543" max="1543" width="11.5546875" style="86" customWidth="1"/>
    <col min="1544" max="1544" width="15.88671875" style="86" bestFit="1" customWidth="1"/>
    <col min="1545" max="1545" width="16.6640625" style="86" customWidth="1"/>
    <col min="1546" max="1546" width="2.6640625" style="86" customWidth="1"/>
    <col min="1547" max="1792" width="9.109375" style="86"/>
    <col min="1793" max="1793" width="3.109375" style="86" customWidth="1"/>
    <col min="1794" max="1796" width="9.109375" style="86"/>
    <col min="1797" max="1797" width="15.44140625" style="86" customWidth="1"/>
    <col min="1798" max="1798" width="9.109375" style="86"/>
    <col min="1799" max="1799" width="11.5546875" style="86" customWidth="1"/>
    <col min="1800" max="1800" width="15.88671875" style="86" bestFit="1" customWidth="1"/>
    <col min="1801" max="1801" width="16.6640625" style="86" customWidth="1"/>
    <col min="1802" max="1802" width="2.6640625" style="86" customWidth="1"/>
    <col min="1803" max="2048" width="9.109375" style="86"/>
    <col min="2049" max="2049" width="3.109375" style="86" customWidth="1"/>
    <col min="2050" max="2052" width="9.109375" style="86"/>
    <col min="2053" max="2053" width="15.44140625" style="86" customWidth="1"/>
    <col min="2054" max="2054" width="9.109375" style="86"/>
    <col min="2055" max="2055" width="11.5546875" style="86" customWidth="1"/>
    <col min="2056" max="2056" width="15.88671875" style="86" bestFit="1" customWidth="1"/>
    <col min="2057" max="2057" width="16.6640625" style="86" customWidth="1"/>
    <col min="2058" max="2058" width="2.6640625" style="86" customWidth="1"/>
    <col min="2059" max="2304" width="9.109375" style="86"/>
    <col min="2305" max="2305" width="3.109375" style="86" customWidth="1"/>
    <col min="2306" max="2308" width="9.109375" style="86"/>
    <col min="2309" max="2309" width="15.44140625" style="86" customWidth="1"/>
    <col min="2310" max="2310" width="9.109375" style="86"/>
    <col min="2311" max="2311" width="11.5546875" style="86" customWidth="1"/>
    <col min="2312" max="2312" width="15.88671875" style="86" bestFit="1" customWidth="1"/>
    <col min="2313" max="2313" width="16.6640625" style="86" customWidth="1"/>
    <col min="2314" max="2314" width="2.6640625" style="86" customWidth="1"/>
    <col min="2315" max="2560" width="9.109375" style="86"/>
    <col min="2561" max="2561" width="3.109375" style="86" customWidth="1"/>
    <col min="2562" max="2564" width="9.109375" style="86"/>
    <col min="2565" max="2565" width="15.44140625" style="86" customWidth="1"/>
    <col min="2566" max="2566" width="9.109375" style="86"/>
    <col min="2567" max="2567" width="11.5546875" style="86" customWidth="1"/>
    <col min="2568" max="2568" width="15.88671875" style="86" bestFit="1" customWidth="1"/>
    <col min="2569" max="2569" width="16.6640625" style="86" customWidth="1"/>
    <col min="2570" max="2570" width="2.6640625" style="86" customWidth="1"/>
    <col min="2571" max="2816" width="9.109375" style="86"/>
    <col min="2817" max="2817" width="3.109375" style="86" customWidth="1"/>
    <col min="2818" max="2820" width="9.109375" style="86"/>
    <col min="2821" max="2821" width="15.44140625" style="86" customWidth="1"/>
    <col min="2822" max="2822" width="9.109375" style="86"/>
    <col min="2823" max="2823" width="11.5546875" style="86" customWidth="1"/>
    <col min="2824" max="2824" width="15.88671875" style="86" bestFit="1" customWidth="1"/>
    <col min="2825" max="2825" width="16.6640625" style="86" customWidth="1"/>
    <col min="2826" max="2826" width="2.6640625" style="86" customWidth="1"/>
    <col min="2827" max="3072" width="9.109375" style="86"/>
    <col min="3073" max="3073" width="3.109375" style="86" customWidth="1"/>
    <col min="3074" max="3076" width="9.109375" style="86"/>
    <col min="3077" max="3077" width="15.44140625" style="86" customWidth="1"/>
    <col min="3078" max="3078" width="9.109375" style="86"/>
    <col min="3079" max="3079" width="11.5546875" style="86" customWidth="1"/>
    <col min="3080" max="3080" width="15.88671875" style="86" bestFit="1" customWidth="1"/>
    <col min="3081" max="3081" width="16.6640625" style="86" customWidth="1"/>
    <col min="3082" max="3082" width="2.6640625" style="86" customWidth="1"/>
    <col min="3083" max="3328" width="9.109375" style="86"/>
    <col min="3329" max="3329" width="3.109375" style="86" customWidth="1"/>
    <col min="3330" max="3332" width="9.109375" style="86"/>
    <col min="3333" max="3333" width="15.44140625" style="86" customWidth="1"/>
    <col min="3334" max="3334" width="9.109375" style="86"/>
    <col min="3335" max="3335" width="11.5546875" style="86" customWidth="1"/>
    <col min="3336" max="3336" width="15.88671875" style="86" bestFit="1" customWidth="1"/>
    <col min="3337" max="3337" width="16.6640625" style="86" customWidth="1"/>
    <col min="3338" max="3338" width="2.6640625" style="86" customWidth="1"/>
    <col min="3339" max="3584" width="9.109375" style="86"/>
    <col min="3585" max="3585" width="3.109375" style="86" customWidth="1"/>
    <col min="3586" max="3588" width="9.109375" style="86"/>
    <col min="3589" max="3589" width="15.44140625" style="86" customWidth="1"/>
    <col min="3590" max="3590" width="9.109375" style="86"/>
    <col min="3591" max="3591" width="11.5546875" style="86" customWidth="1"/>
    <col min="3592" max="3592" width="15.88671875" style="86" bestFit="1" customWidth="1"/>
    <col min="3593" max="3593" width="16.6640625" style="86" customWidth="1"/>
    <col min="3594" max="3594" width="2.6640625" style="86" customWidth="1"/>
    <col min="3595" max="3840" width="9.109375" style="86"/>
    <col min="3841" max="3841" width="3.109375" style="86" customWidth="1"/>
    <col min="3842" max="3844" width="9.109375" style="86"/>
    <col min="3845" max="3845" width="15.44140625" style="86" customWidth="1"/>
    <col min="3846" max="3846" width="9.109375" style="86"/>
    <col min="3847" max="3847" width="11.5546875" style="86" customWidth="1"/>
    <col min="3848" max="3848" width="15.88671875" style="86" bestFit="1" customWidth="1"/>
    <col min="3849" max="3849" width="16.6640625" style="86" customWidth="1"/>
    <col min="3850" max="3850" width="2.6640625" style="86" customWidth="1"/>
    <col min="3851" max="4096" width="9.109375" style="86"/>
    <col min="4097" max="4097" width="3.109375" style="86" customWidth="1"/>
    <col min="4098" max="4100" width="9.109375" style="86"/>
    <col min="4101" max="4101" width="15.44140625" style="86" customWidth="1"/>
    <col min="4102" max="4102" width="9.109375" style="86"/>
    <col min="4103" max="4103" width="11.5546875" style="86" customWidth="1"/>
    <col min="4104" max="4104" width="15.88671875" style="86" bestFit="1" customWidth="1"/>
    <col min="4105" max="4105" width="16.6640625" style="86" customWidth="1"/>
    <col min="4106" max="4106" width="2.6640625" style="86" customWidth="1"/>
    <col min="4107" max="4352" width="9.109375" style="86"/>
    <col min="4353" max="4353" width="3.109375" style="86" customWidth="1"/>
    <col min="4354" max="4356" width="9.109375" style="86"/>
    <col min="4357" max="4357" width="15.44140625" style="86" customWidth="1"/>
    <col min="4358" max="4358" width="9.109375" style="86"/>
    <col min="4359" max="4359" width="11.5546875" style="86" customWidth="1"/>
    <col min="4360" max="4360" width="15.88671875" style="86" bestFit="1" customWidth="1"/>
    <col min="4361" max="4361" width="16.6640625" style="86" customWidth="1"/>
    <col min="4362" max="4362" width="2.6640625" style="86" customWidth="1"/>
    <col min="4363" max="4608" width="9.109375" style="86"/>
    <col min="4609" max="4609" width="3.109375" style="86" customWidth="1"/>
    <col min="4610" max="4612" width="9.109375" style="86"/>
    <col min="4613" max="4613" width="15.44140625" style="86" customWidth="1"/>
    <col min="4614" max="4614" width="9.109375" style="86"/>
    <col min="4615" max="4615" width="11.5546875" style="86" customWidth="1"/>
    <col min="4616" max="4616" width="15.88671875" style="86" bestFit="1" customWidth="1"/>
    <col min="4617" max="4617" width="16.6640625" style="86" customWidth="1"/>
    <col min="4618" max="4618" width="2.6640625" style="86" customWidth="1"/>
    <col min="4619" max="4864" width="9.109375" style="86"/>
    <col min="4865" max="4865" width="3.109375" style="86" customWidth="1"/>
    <col min="4866" max="4868" width="9.109375" style="86"/>
    <col min="4869" max="4869" width="15.44140625" style="86" customWidth="1"/>
    <col min="4870" max="4870" width="9.109375" style="86"/>
    <col min="4871" max="4871" width="11.5546875" style="86" customWidth="1"/>
    <col min="4872" max="4872" width="15.88671875" style="86" bestFit="1" customWidth="1"/>
    <col min="4873" max="4873" width="16.6640625" style="86" customWidth="1"/>
    <col min="4874" max="4874" width="2.6640625" style="86" customWidth="1"/>
    <col min="4875" max="5120" width="9.109375" style="86"/>
    <col min="5121" max="5121" width="3.109375" style="86" customWidth="1"/>
    <col min="5122" max="5124" width="9.109375" style="86"/>
    <col min="5125" max="5125" width="15.44140625" style="86" customWidth="1"/>
    <col min="5126" max="5126" width="9.109375" style="86"/>
    <col min="5127" max="5127" width="11.5546875" style="86" customWidth="1"/>
    <col min="5128" max="5128" width="15.88671875" style="86" bestFit="1" customWidth="1"/>
    <col min="5129" max="5129" width="16.6640625" style="86" customWidth="1"/>
    <col min="5130" max="5130" width="2.6640625" style="86" customWidth="1"/>
    <col min="5131" max="5376" width="9.109375" style="86"/>
    <col min="5377" max="5377" width="3.109375" style="86" customWidth="1"/>
    <col min="5378" max="5380" width="9.109375" style="86"/>
    <col min="5381" max="5381" width="15.44140625" style="86" customWidth="1"/>
    <col min="5382" max="5382" width="9.109375" style="86"/>
    <col min="5383" max="5383" width="11.5546875" style="86" customWidth="1"/>
    <col min="5384" max="5384" width="15.88671875" style="86" bestFit="1" customWidth="1"/>
    <col min="5385" max="5385" width="16.6640625" style="86" customWidth="1"/>
    <col min="5386" max="5386" width="2.6640625" style="86" customWidth="1"/>
    <col min="5387" max="5632" width="9.109375" style="86"/>
    <col min="5633" max="5633" width="3.109375" style="86" customWidth="1"/>
    <col min="5634" max="5636" width="9.109375" style="86"/>
    <col min="5637" max="5637" width="15.44140625" style="86" customWidth="1"/>
    <col min="5638" max="5638" width="9.109375" style="86"/>
    <col min="5639" max="5639" width="11.5546875" style="86" customWidth="1"/>
    <col min="5640" max="5640" width="15.88671875" style="86" bestFit="1" customWidth="1"/>
    <col min="5641" max="5641" width="16.6640625" style="86" customWidth="1"/>
    <col min="5642" max="5642" width="2.6640625" style="86" customWidth="1"/>
    <col min="5643" max="5888" width="9.109375" style="86"/>
    <col min="5889" max="5889" width="3.109375" style="86" customWidth="1"/>
    <col min="5890" max="5892" width="9.109375" style="86"/>
    <col min="5893" max="5893" width="15.44140625" style="86" customWidth="1"/>
    <col min="5894" max="5894" width="9.109375" style="86"/>
    <col min="5895" max="5895" width="11.5546875" style="86" customWidth="1"/>
    <col min="5896" max="5896" width="15.88671875" style="86" bestFit="1" customWidth="1"/>
    <col min="5897" max="5897" width="16.6640625" style="86" customWidth="1"/>
    <col min="5898" max="5898" width="2.6640625" style="86" customWidth="1"/>
    <col min="5899" max="6144" width="9.109375" style="86"/>
    <col min="6145" max="6145" width="3.109375" style="86" customWidth="1"/>
    <col min="6146" max="6148" width="9.109375" style="86"/>
    <col min="6149" max="6149" width="15.44140625" style="86" customWidth="1"/>
    <col min="6150" max="6150" width="9.109375" style="86"/>
    <col min="6151" max="6151" width="11.5546875" style="86" customWidth="1"/>
    <col min="6152" max="6152" width="15.88671875" style="86" bestFit="1" customWidth="1"/>
    <col min="6153" max="6153" width="16.6640625" style="86" customWidth="1"/>
    <col min="6154" max="6154" width="2.6640625" style="86" customWidth="1"/>
    <col min="6155" max="6400" width="9.109375" style="86"/>
    <col min="6401" max="6401" width="3.109375" style="86" customWidth="1"/>
    <col min="6402" max="6404" width="9.109375" style="86"/>
    <col min="6405" max="6405" width="15.44140625" style="86" customWidth="1"/>
    <col min="6406" max="6406" width="9.109375" style="86"/>
    <col min="6407" max="6407" width="11.5546875" style="86" customWidth="1"/>
    <col min="6408" max="6408" width="15.88671875" style="86" bestFit="1" customWidth="1"/>
    <col min="6409" max="6409" width="16.6640625" style="86" customWidth="1"/>
    <col min="6410" max="6410" width="2.6640625" style="86" customWidth="1"/>
    <col min="6411" max="6656" width="9.109375" style="86"/>
    <col min="6657" max="6657" width="3.109375" style="86" customWidth="1"/>
    <col min="6658" max="6660" width="9.109375" style="86"/>
    <col min="6661" max="6661" width="15.44140625" style="86" customWidth="1"/>
    <col min="6662" max="6662" width="9.109375" style="86"/>
    <col min="6663" max="6663" width="11.5546875" style="86" customWidth="1"/>
    <col min="6664" max="6664" width="15.88671875" style="86" bestFit="1" customWidth="1"/>
    <col min="6665" max="6665" width="16.6640625" style="86" customWidth="1"/>
    <col min="6666" max="6666" width="2.6640625" style="86" customWidth="1"/>
    <col min="6667" max="6912" width="9.109375" style="86"/>
    <col min="6913" max="6913" width="3.109375" style="86" customWidth="1"/>
    <col min="6914" max="6916" width="9.109375" style="86"/>
    <col min="6917" max="6917" width="15.44140625" style="86" customWidth="1"/>
    <col min="6918" max="6918" width="9.109375" style="86"/>
    <col min="6919" max="6919" width="11.5546875" style="86" customWidth="1"/>
    <col min="6920" max="6920" width="15.88671875" style="86" bestFit="1" customWidth="1"/>
    <col min="6921" max="6921" width="16.6640625" style="86" customWidth="1"/>
    <col min="6922" max="6922" width="2.6640625" style="86" customWidth="1"/>
    <col min="6923" max="7168" width="9.109375" style="86"/>
    <col min="7169" max="7169" width="3.109375" style="86" customWidth="1"/>
    <col min="7170" max="7172" width="9.109375" style="86"/>
    <col min="7173" max="7173" width="15.44140625" style="86" customWidth="1"/>
    <col min="7174" max="7174" width="9.109375" style="86"/>
    <col min="7175" max="7175" width="11.5546875" style="86" customWidth="1"/>
    <col min="7176" max="7176" width="15.88671875" style="86" bestFit="1" customWidth="1"/>
    <col min="7177" max="7177" width="16.6640625" style="86" customWidth="1"/>
    <col min="7178" max="7178" width="2.6640625" style="86" customWidth="1"/>
    <col min="7179" max="7424" width="9.109375" style="86"/>
    <col min="7425" max="7425" width="3.109375" style="86" customWidth="1"/>
    <col min="7426" max="7428" width="9.109375" style="86"/>
    <col min="7429" max="7429" width="15.44140625" style="86" customWidth="1"/>
    <col min="7430" max="7430" width="9.109375" style="86"/>
    <col min="7431" max="7431" width="11.5546875" style="86" customWidth="1"/>
    <col min="7432" max="7432" width="15.88671875" style="86" bestFit="1" customWidth="1"/>
    <col min="7433" max="7433" width="16.6640625" style="86" customWidth="1"/>
    <col min="7434" max="7434" width="2.6640625" style="86" customWidth="1"/>
    <col min="7435" max="7680" width="9.109375" style="86"/>
    <col min="7681" max="7681" width="3.109375" style="86" customWidth="1"/>
    <col min="7682" max="7684" width="9.109375" style="86"/>
    <col min="7685" max="7685" width="15.44140625" style="86" customWidth="1"/>
    <col min="7686" max="7686" width="9.109375" style="86"/>
    <col min="7687" max="7687" width="11.5546875" style="86" customWidth="1"/>
    <col min="7688" max="7688" width="15.88671875" style="86" bestFit="1" customWidth="1"/>
    <col min="7689" max="7689" width="16.6640625" style="86" customWidth="1"/>
    <col min="7690" max="7690" width="2.6640625" style="86" customWidth="1"/>
    <col min="7691" max="7936" width="9.109375" style="86"/>
    <col min="7937" max="7937" width="3.109375" style="86" customWidth="1"/>
    <col min="7938" max="7940" width="9.109375" style="86"/>
    <col min="7941" max="7941" width="15.44140625" style="86" customWidth="1"/>
    <col min="7942" max="7942" width="9.109375" style="86"/>
    <col min="7943" max="7943" width="11.5546875" style="86" customWidth="1"/>
    <col min="7944" max="7944" width="15.88671875" style="86" bestFit="1" customWidth="1"/>
    <col min="7945" max="7945" width="16.6640625" style="86" customWidth="1"/>
    <col min="7946" max="7946" width="2.6640625" style="86" customWidth="1"/>
    <col min="7947" max="8192" width="9.109375" style="86"/>
    <col min="8193" max="8193" width="3.109375" style="86" customWidth="1"/>
    <col min="8194" max="8196" width="9.109375" style="86"/>
    <col min="8197" max="8197" width="15.44140625" style="86" customWidth="1"/>
    <col min="8198" max="8198" width="9.109375" style="86"/>
    <col min="8199" max="8199" width="11.5546875" style="86" customWidth="1"/>
    <col min="8200" max="8200" width="15.88671875" style="86" bestFit="1" customWidth="1"/>
    <col min="8201" max="8201" width="16.6640625" style="86" customWidth="1"/>
    <col min="8202" max="8202" width="2.6640625" style="86" customWidth="1"/>
    <col min="8203" max="8448" width="9.109375" style="86"/>
    <col min="8449" max="8449" width="3.109375" style="86" customWidth="1"/>
    <col min="8450" max="8452" width="9.109375" style="86"/>
    <col min="8453" max="8453" width="15.44140625" style="86" customWidth="1"/>
    <col min="8454" max="8454" width="9.109375" style="86"/>
    <col min="8455" max="8455" width="11.5546875" style="86" customWidth="1"/>
    <col min="8456" max="8456" width="15.88671875" style="86" bestFit="1" customWidth="1"/>
    <col min="8457" max="8457" width="16.6640625" style="86" customWidth="1"/>
    <col min="8458" max="8458" width="2.6640625" style="86" customWidth="1"/>
    <col min="8459" max="8704" width="9.109375" style="86"/>
    <col min="8705" max="8705" width="3.109375" style="86" customWidth="1"/>
    <col min="8706" max="8708" width="9.109375" style="86"/>
    <col min="8709" max="8709" width="15.44140625" style="86" customWidth="1"/>
    <col min="8710" max="8710" width="9.109375" style="86"/>
    <col min="8711" max="8711" width="11.5546875" style="86" customWidth="1"/>
    <col min="8712" max="8712" width="15.88671875" style="86" bestFit="1" customWidth="1"/>
    <col min="8713" max="8713" width="16.6640625" style="86" customWidth="1"/>
    <col min="8714" max="8714" width="2.6640625" style="86" customWidth="1"/>
    <col min="8715" max="8960" width="9.109375" style="86"/>
    <col min="8961" max="8961" width="3.109375" style="86" customWidth="1"/>
    <col min="8962" max="8964" width="9.109375" style="86"/>
    <col min="8965" max="8965" width="15.44140625" style="86" customWidth="1"/>
    <col min="8966" max="8966" width="9.109375" style="86"/>
    <col min="8967" max="8967" width="11.5546875" style="86" customWidth="1"/>
    <col min="8968" max="8968" width="15.88671875" style="86" bestFit="1" customWidth="1"/>
    <col min="8969" max="8969" width="16.6640625" style="86" customWidth="1"/>
    <col min="8970" max="8970" width="2.6640625" style="86" customWidth="1"/>
    <col min="8971" max="9216" width="9.109375" style="86"/>
    <col min="9217" max="9217" width="3.109375" style="86" customWidth="1"/>
    <col min="9218" max="9220" width="9.109375" style="86"/>
    <col min="9221" max="9221" width="15.44140625" style="86" customWidth="1"/>
    <col min="9222" max="9222" width="9.109375" style="86"/>
    <col min="9223" max="9223" width="11.5546875" style="86" customWidth="1"/>
    <col min="9224" max="9224" width="15.88671875" style="86" bestFit="1" customWidth="1"/>
    <col min="9225" max="9225" width="16.6640625" style="86" customWidth="1"/>
    <col min="9226" max="9226" width="2.6640625" style="86" customWidth="1"/>
    <col min="9227" max="9472" width="9.109375" style="86"/>
    <col min="9473" max="9473" width="3.109375" style="86" customWidth="1"/>
    <col min="9474" max="9476" width="9.109375" style="86"/>
    <col min="9477" max="9477" width="15.44140625" style="86" customWidth="1"/>
    <col min="9478" max="9478" width="9.109375" style="86"/>
    <col min="9479" max="9479" width="11.5546875" style="86" customWidth="1"/>
    <col min="9480" max="9480" width="15.88671875" style="86" bestFit="1" customWidth="1"/>
    <col min="9481" max="9481" width="16.6640625" style="86" customWidth="1"/>
    <col min="9482" max="9482" width="2.6640625" style="86" customWidth="1"/>
    <col min="9483" max="9728" width="9.109375" style="86"/>
    <col min="9729" max="9729" width="3.109375" style="86" customWidth="1"/>
    <col min="9730" max="9732" width="9.109375" style="86"/>
    <col min="9733" max="9733" width="15.44140625" style="86" customWidth="1"/>
    <col min="9734" max="9734" width="9.109375" style="86"/>
    <col min="9735" max="9735" width="11.5546875" style="86" customWidth="1"/>
    <col min="9736" max="9736" width="15.88671875" style="86" bestFit="1" customWidth="1"/>
    <col min="9737" max="9737" width="16.6640625" style="86" customWidth="1"/>
    <col min="9738" max="9738" width="2.6640625" style="86" customWidth="1"/>
    <col min="9739" max="9984" width="9.109375" style="86"/>
    <col min="9985" max="9985" width="3.109375" style="86" customWidth="1"/>
    <col min="9986" max="9988" width="9.109375" style="86"/>
    <col min="9989" max="9989" width="15.44140625" style="86" customWidth="1"/>
    <col min="9990" max="9990" width="9.109375" style="86"/>
    <col min="9991" max="9991" width="11.5546875" style="86" customWidth="1"/>
    <col min="9992" max="9992" width="15.88671875" style="86" bestFit="1" customWidth="1"/>
    <col min="9993" max="9993" width="16.6640625" style="86" customWidth="1"/>
    <col min="9994" max="9994" width="2.6640625" style="86" customWidth="1"/>
    <col min="9995" max="10240" width="9.109375" style="86"/>
    <col min="10241" max="10241" width="3.109375" style="86" customWidth="1"/>
    <col min="10242" max="10244" width="9.109375" style="86"/>
    <col min="10245" max="10245" width="15.44140625" style="86" customWidth="1"/>
    <col min="10246" max="10246" width="9.109375" style="86"/>
    <col min="10247" max="10247" width="11.5546875" style="86" customWidth="1"/>
    <col min="10248" max="10248" width="15.88671875" style="86" bestFit="1" customWidth="1"/>
    <col min="10249" max="10249" width="16.6640625" style="86" customWidth="1"/>
    <col min="10250" max="10250" width="2.6640625" style="86" customWidth="1"/>
    <col min="10251" max="10496" width="9.109375" style="86"/>
    <col min="10497" max="10497" width="3.109375" style="86" customWidth="1"/>
    <col min="10498" max="10500" width="9.109375" style="86"/>
    <col min="10501" max="10501" width="15.44140625" style="86" customWidth="1"/>
    <col min="10502" max="10502" width="9.109375" style="86"/>
    <col min="10503" max="10503" width="11.5546875" style="86" customWidth="1"/>
    <col min="10504" max="10504" width="15.88671875" style="86" bestFit="1" customWidth="1"/>
    <col min="10505" max="10505" width="16.6640625" style="86" customWidth="1"/>
    <col min="10506" max="10506" width="2.6640625" style="86" customWidth="1"/>
    <col min="10507" max="10752" width="9.109375" style="86"/>
    <col min="10753" max="10753" width="3.109375" style="86" customWidth="1"/>
    <col min="10754" max="10756" width="9.109375" style="86"/>
    <col min="10757" max="10757" width="15.44140625" style="86" customWidth="1"/>
    <col min="10758" max="10758" width="9.109375" style="86"/>
    <col min="10759" max="10759" width="11.5546875" style="86" customWidth="1"/>
    <col min="10760" max="10760" width="15.88671875" style="86" bestFit="1" customWidth="1"/>
    <col min="10761" max="10761" width="16.6640625" style="86" customWidth="1"/>
    <col min="10762" max="10762" width="2.6640625" style="86" customWidth="1"/>
    <col min="10763" max="11008" width="9.109375" style="86"/>
    <col min="11009" max="11009" width="3.109375" style="86" customWidth="1"/>
    <col min="11010" max="11012" width="9.109375" style="86"/>
    <col min="11013" max="11013" width="15.44140625" style="86" customWidth="1"/>
    <col min="11014" max="11014" width="9.109375" style="86"/>
    <col min="11015" max="11015" width="11.5546875" style="86" customWidth="1"/>
    <col min="11016" max="11016" width="15.88671875" style="86" bestFit="1" customWidth="1"/>
    <col min="11017" max="11017" width="16.6640625" style="86" customWidth="1"/>
    <col min="11018" max="11018" width="2.6640625" style="86" customWidth="1"/>
    <col min="11019" max="11264" width="9.109375" style="86"/>
    <col min="11265" max="11265" width="3.109375" style="86" customWidth="1"/>
    <col min="11266" max="11268" width="9.109375" style="86"/>
    <col min="11269" max="11269" width="15.44140625" style="86" customWidth="1"/>
    <col min="11270" max="11270" width="9.109375" style="86"/>
    <col min="11271" max="11271" width="11.5546875" style="86" customWidth="1"/>
    <col min="11272" max="11272" width="15.88671875" style="86" bestFit="1" customWidth="1"/>
    <col min="11273" max="11273" width="16.6640625" style="86" customWidth="1"/>
    <col min="11274" max="11274" width="2.6640625" style="86" customWidth="1"/>
    <col min="11275" max="11520" width="9.109375" style="86"/>
    <col min="11521" max="11521" width="3.109375" style="86" customWidth="1"/>
    <col min="11522" max="11524" width="9.109375" style="86"/>
    <col min="11525" max="11525" width="15.44140625" style="86" customWidth="1"/>
    <col min="11526" max="11526" width="9.109375" style="86"/>
    <col min="11527" max="11527" width="11.5546875" style="86" customWidth="1"/>
    <col min="11528" max="11528" width="15.88671875" style="86" bestFit="1" customWidth="1"/>
    <col min="11529" max="11529" width="16.6640625" style="86" customWidth="1"/>
    <col min="11530" max="11530" width="2.6640625" style="86" customWidth="1"/>
    <col min="11531" max="11776" width="9.109375" style="86"/>
    <col min="11777" max="11777" width="3.109375" style="86" customWidth="1"/>
    <col min="11778" max="11780" width="9.109375" style="86"/>
    <col min="11781" max="11781" width="15.44140625" style="86" customWidth="1"/>
    <col min="11782" max="11782" width="9.109375" style="86"/>
    <col min="11783" max="11783" width="11.5546875" style="86" customWidth="1"/>
    <col min="11784" max="11784" width="15.88671875" style="86" bestFit="1" customWidth="1"/>
    <col min="11785" max="11785" width="16.6640625" style="86" customWidth="1"/>
    <col min="11786" max="11786" width="2.6640625" style="86" customWidth="1"/>
    <col min="11787" max="12032" width="9.109375" style="86"/>
    <col min="12033" max="12033" width="3.109375" style="86" customWidth="1"/>
    <col min="12034" max="12036" width="9.109375" style="86"/>
    <col min="12037" max="12037" width="15.44140625" style="86" customWidth="1"/>
    <col min="12038" max="12038" width="9.109375" style="86"/>
    <col min="12039" max="12039" width="11.5546875" style="86" customWidth="1"/>
    <col min="12040" max="12040" width="15.88671875" style="86" bestFit="1" customWidth="1"/>
    <col min="12041" max="12041" width="16.6640625" style="86" customWidth="1"/>
    <col min="12042" max="12042" width="2.6640625" style="86" customWidth="1"/>
    <col min="12043" max="12288" width="9.109375" style="86"/>
    <col min="12289" max="12289" width="3.109375" style="86" customWidth="1"/>
    <col min="12290" max="12292" width="9.109375" style="86"/>
    <col min="12293" max="12293" width="15.44140625" style="86" customWidth="1"/>
    <col min="12294" max="12294" width="9.109375" style="86"/>
    <col min="12295" max="12295" width="11.5546875" style="86" customWidth="1"/>
    <col min="12296" max="12296" width="15.88671875" style="86" bestFit="1" customWidth="1"/>
    <col min="12297" max="12297" width="16.6640625" style="86" customWidth="1"/>
    <col min="12298" max="12298" width="2.6640625" style="86" customWidth="1"/>
    <col min="12299" max="12544" width="9.109375" style="86"/>
    <col min="12545" max="12545" width="3.109375" style="86" customWidth="1"/>
    <col min="12546" max="12548" width="9.109375" style="86"/>
    <col min="12549" max="12549" width="15.44140625" style="86" customWidth="1"/>
    <col min="12550" max="12550" width="9.109375" style="86"/>
    <col min="12551" max="12551" width="11.5546875" style="86" customWidth="1"/>
    <col min="12552" max="12552" width="15.88671875" style="86" bestFit="1" customWidth="1"/>
    <col min="12553" max="12553" width="16.6640625" style="86" customWidth="1"/>
    <col min="12554" max="12554" width="2.6640625" style="86" customWidth="1"/>
    <col min="12555" max="12800" width="9.109375" style="86"/>
    <col min="12801" max="12801" width="3.109375" style="86" customWidth="1"/>
    <col min="12802" max="12804" width="9.109375" style="86"/>
    <col min="12805" max="12805" width="15.44140625" style="86" customWidth="1"/>
    <col min="12806" max="12806" width="9.109375" style="86"/>
    <col min="12807" max="12807" width="11.5546875" style="86" customWidth="1"/>
    <col min="12808" max="12808" width="15.88671875" style="86" bestFit="1" customWidth="1"/>
    <col min="12809" max="12809" width="16.6640625" style="86" customWidth="1"/>
    <col min="12810" max="12810" width="2.6640625" style="86" customWidth="1"/>
    <col min="12811" max="13056" width="9.109375" style="86"/>
    <col min="13057" max="13057" width="3.109375" style="86" customWidth="1"/>
    <col min="13058" max="13060" width="9.109375" style="86"/>
    <col min="13061" max="13061" width="15.44140625" style="86" customWidth="1"/>
    <col min="13062" max="13062" width="9.109375" style="86"/>
    <col min="13063" max="13063" width="11.5546875" style="86" customWidth="1"/>
    <col min="13064" max="13064" width="15.88671875" style="86" bestFit="1" customWidth="1"/>
    <col min="13065" max="13065" width="16.6640625" style="86" customWidth="1"/>
    <col min="13066" max="13066" width="2.6640625" style="86" customWidth="1"/>
    <col min="13067" max="13312" width="9.109375" style="86"/>
    <col min="13313" max="13313" width="3.109375" style="86" customWidth="1"/>
    <col min="13314" max="13316" width="9.109375" style="86"/>
    <col min="13317" max="13317" width="15.44140625" style="86" customWidth="1"/>
    <col min="13318" max="13318" width="9.109375" style="86"/>
    <col min="13319" max="13319" width="11.5546875" style="86" customWidth="1"/>
    <col min="13320" max="13320" width="15.88671875" style="86" bestFit="1" customWidth="1"/>
    <col min="13321" max="13321" width="16.6640625" style="86" customWidth="1"/>
    <col min="13322" max="13322" width="2.6640625" style="86" customWidth="1"/>
    <col min="13323" max="13568" width="9.109375" style="86"/>
    <col min="13569" max="13569" width="3.109375" style="86" customWidth="1"/>
    <col min="13570" max="13572" width="9.109375" style="86"/>
    <col min="13573" max="13573" width="15.44140625" style="86" customWidth="1"/>
    <col min="13574" max="13574" width="9.109375" style="86"/>
    <col min="13575" max="13575" width="11.5546875" style="86" customWidth="1"/>
    <col min="13576" max="13576" width="15.88671875" style="86" bestFit="1" customWidth="1"/>
    <col min="13577" max="13577" width="16.6640625" style="86" customWidth="1"/>
    <col min="13578" max="13578" width="2.6640625" style="86" customWidth="1"/>
    <col min="13579" max="13824" width="9.109375" style="86"/>
    <col min="13825" max="13825" width="3.109375" style="86" customWidth="1"/>
    <col min="13826" max="13828" width="9.109375" style="86"/>
    <col min="13829" max="13829" width="15.44140625" style="86" customWidth="1"/>
    <col min="13830" max="13830" width="9.109375" style="86"/>
    <col min="13831" max="13831" width="11.5546875" style="86" customWidth="1"/>
    <col min="13832" max="13832" width="15.88671875" style="86" bestFit="1" customWidth="1"/>
    <col min="13833" max="13833" width="16.6640625" style="86" customWidth="1"/>
    <col min="13834" max="13834" width="2.6640625" style="86" customWidth="1"/>
    <col min="13835" max="14080" width="9.109375" style="86"/>
    <col min="14081" max="14081" width="3.109375" style="86" customWidth="1"/>
    <col min="14082" max="14084" width="9.109375" style="86"/>
    <col min="14085" max="14085" width="15.44140625" style="86" customWidth="1"/>
    <col min="14086" max="14086" width="9.109375" style="86"/>
    <col min="14087" max="14087" width="11.5546875" style="86" customWidth="1"/>
    <col min="14088" max="14088" width="15.88671875" style="86" bestFit="1" customWidth="1"/>
    <col min="14089" max="14089" width="16.6640625" style="86" customWidth="1"/>
    <col min="14090" max="14090" width="2.6640625" style="86" customWidth="1"/>
    <col min="14091" max="14336" width="9.109375" style="86"/>
    <col min="14337" max="14337" width="3.109375" style="86" customWidth="1"/>
    <col min="14338" max="14340" width="9.109375" style="86"/>
    <col min="14341" max="14341" width="15.44140625" style="86" customWidth="1"/>
    <col min="14342" max="14342" width="9.109375" style="86"/>
    <col min="14343" max="14343" width="11.5546875" style="86" customWidth="1"/>
    <col min="14344" max="14344" width="15.88671875" style="86" bestFit="1" customWidth="1"/>
    <col min="14345" max="14345" width="16.6640625" style="86" customWidth="1"/>
    <col min="14346" max="14346" width="2.6640625" style="86" customWidth="1"/>
    <col min="14347" max="14592" width="9.109375" style="86"/>
    <col min="14593" max="14593" width="3.109375" style="86" customWidth="1"/>
    <col min="14594" max="14596" width="9.109375" style="86"/>
    <col min="14597" max="14597" width="15.44140625" style="86" customWidth="1"/>
    <col min="14598" max="14598" width="9.109375" style="86"/>
    <col min="14599" max="14599" width="11.5546875" style="86" customWidth="1"/>
    <col min="14600" max="14600" width="15.88671875" style="86" bestFit="1" customWidth="1"/>
    <col min="14601" max="14601" width="16.6640625" style="86" customWidth="1"/>
    <col min="14602" max="14602" width="2.6640625" style="86" customWidth="1"/>
    <col min="14603" max="14848" width="9.109375" style="86"/>
    <col min="14849" max="14849" width="3.109375" style="86" customWidth="1"/>
    <col min="14850" max="14852" width="9.109375" style="86"/>
    <col min="14853" max="14853" width="15.44140625" style="86" customWidth="1"/>
    <col min="14854" max="14854" width="9.109375" style="86"/>
    <col min="14855" max="14855" width="11.5546875" style="86" customWidth="1"/>
    <col min="14856" max="14856" width="15.88671875" style="86" bestFit="1" customWidth="1"/>
    <col min="14857" max="14857" width="16.6640625" style="86" customWidth="1"/>
    <col min="14858" max="14858" width="2.6640625" style="86" customWidth="1"/>
    <col min="14859" max="15104" width="9.109375" style="86"/>
    <col min="15105" max="15105" width="3.109375" style="86" customWidth="1"/>
    <col min="15106" max="15108" width="9.109375" style="86"/>
    <col min="15109" max="15109" width="15.44140625" style="86" customWidth="1"/>
    <col min="15110" max="15110" width="9.109375" style="86"/>
    <col min="15111" max="15111" width="11.5546875" style="86" customWidth="1"/>
    <col min="15112" max="15112" width="15.88671875" style="86" bestFit="1" customWidth="1"/>
    <col min="15113" max="15113" width="16.6640625" style="86" customWidth="1"/>
    <col min="15114" max="15114" width="2.6640625" style="86" customWidth="1"/>
    <col min="15115" max="15360" width="9.109375" style="86"/>
    <col min="15361" max="15361" width="3.109375" style="86" customWidth="1"/>
    <col min="15362" max="15364" width="9.109375" style="86"/>
    <col min="15365" max="15365" width="15.44140625" style="86" customWidth="1"/>
    <col min="15366" max="15366" width="9.109375" style="86"/>
    <col min="15367" max="15367" width="11.5546875" style="86" customWidth="1"/>
    <col min="15368" max="15368" width="15.88671875" style="86" bestFit="1" customWidth="1"/>
    <col min="15369" max="15369" width="16.6640625" style="86" customWidth="1"/>
    <col min="15370" max="15370" width="2.6640625" style="86" customWidth="1"/>
    <col min="15371" max="15616" width="9.109375" style="86"/>
    <col min="15617" max="15617" width="3.109375" style="86" customWidth="1"/>
    <col min="15618" max="15620" width="9.109375" style="86"/>
    <col min="15621" max="15621" width="15.44140625" style="86" customWidth="1"/>
    <col min="15622" max="15622" width="9.109375" style="86"/>
    <col min="15623" max="15623" width="11.5546875" style="86" customWidth="1"/>
    <col min="15624" max="15624" width="15.88671875" style="86" bestFit="1" customWidth="1"/>
    <col min="15625" max="15625" width="16.6640625" style="86" customWidth="1"/>
    <col min="15626" max="15626" width="2.6640625" style="86" customWidth="1"/>
    <col min="15627" max="15872" width="9.109375" style="86"/>
    <col min="15873" max="15873" width="3.109375" style="86" customWidth="1"/>
    <col min="15874" max="15876" width="9.109375" style="86"/>
    <col min="15877" max="15877" width="15.44140625" style="86" customWidth="1"/>
    <col min="15878" max="15878" width="9.109375" style="86"/>
    <col min="15879" max="15879" width="11.5546875" style="86" customWidth="1"/>
    <col min="15880" max="15880" width="15.88671875" style="86" bestFit="1" customWidth="1"/>
    <col min="15881" max="15881" width="16.6640625" style="86" customWidth="1"/>
    <col min="15882" max="15882" width="2.6640625" style="86" customWidth="1"/>
    <col min="15883" max="16128" width="9.109375" style="86"/>
    <col min="16129" max="16129" width="3.109375" style="86" customWidth="1"/>
    <col min="16130" max="16132" width="9.109375" style="86"/>
    <col min="16133" max="16133" width="15.44140625" style="86" customWidth="1"/>
    <col min="16134" max="16134" width="9.109375" style="86"/>
    <col min="16135" max="16135" width="11.5546875" style="86" customWidth="1"/>
    <col min="16136" max="16136" width="15.88671875" style="86" bestFit="1" customWidth="1"/>
    <col min="16137" max="16137" width="16.6640625" style="86" customWidth="1"/>
    <col min="16138" max="16138" width="2.6640625" style="86" customWidth="1"/>
    <col min="16139" max="16384" width="9.109375" style="86"/>
  </cols>
  <sheetData>
    <row r="1" spans="1:10" s="84" customFormat="1" ht="24.75" customHeight="1">
      <c r="A1" s="82"/>
      <c r="B1" s="83"/>
      <c r="C1" s="83"/>
      <c r="I1" s="170"/>
    </row>
    <row r="2" spans="1:10" s="84" customFormat="1" ht="13.5" customHeight="1">
      <c r="A2" s="83" t="s">
        <v>154</v>
      </c>
      <c r="B2" s="83"/>
      <c r="C2" s="83"/>
      <c r="I2" s="170"/>
    </row>
    <row r="3" spans="1:10" s="84" customFormat="1" ht="13.5" customHeight="1">
      <c r="A3" s="83" t="s">
        <v>155</v>
      </c>
      <c r="B3" s="83"/>
      <c r="C3" s="83"/>
      <c r="I3" s="170"/>
    </row>
    <row r="4" spans="1:10" s="84" customFormat="1" ht="15" customHeight="1">
      <c r="A4" s="85" t="s">
        <v>156</v>
      </c>
      <c r="B4" s="83"/>
      <c r="C4" s="83"/>
      <c r="I4" s="170"/>
    </row>
    <row r="5" spans="1:10" s="84" customFormat="1" ht="15" customHeight="1">
      <c r="A5" s="85"/>
      <c r="B5" s="83"/>
      <c r="C5" s="83"/>
      <c r="I5" s="170"/>
    </row>
    <row r="6" spans="1:10" ht="24.75" customHeight="1">
      <c r="B6" s="87" t="s">
        <v>185</v>
      </c>
      <c r="C6" s="53"/>
      <c r="D6" s="53"/>
      <c r="E6" s="53"/>
      <c r="F6" s="88"/>
      <c r="G6" s="88"/>
      <c r="H6" s="88"/>
      <c r="I6" s="171"/>
    </row>
    <row r="7" spans="1:10" ht="15" customHeight="1">
      <c r="B7" s="87"/>
      <c r="C7" s="53"/>
      <c r="D7" s="53"/>
      <c r="E7" s="53"/>
      <c r="F7" s="88"/>
      <c r="G7" s="88"/>
      <c r="H7" s="88"/>
      <c r="I7" s="171"/>
    </row>
    <row r="8" spans="1:10">
      <c r="B8" s="97" t="s">
        <v>158</v>
      </c>
      <c r="C8" s="90"/>
      <c r="D8" s="90"/>
      <c r="E8" s="53"/>
      <c r="F8" s="91"/>
      <c r="G8" s="53"/>
      <c r="H8" s="53"/>
      <c r="I8" s="172"/>
    </row>
    <row r="9" spans="1:10">
      <c r="B9" s="138"/>
      <c r="C9" s="139"/>
      <c r="D9" s="139"/>
      <c r="E9" s="139"/>
      <c r="F9" s="92"/>
      <c r="G9" s="92"/>
      <c r="H9" s="138"/>
      <c r="I9" s="140"/>
    </row>
    <row r="10" spans="1:10" ht="13.8">
      <c r="B10" s="93" t="s">
        <v>159</v>
      </c>
      <c r="C10" s="51"/>
      <c r="D10" s="94"/>
      <c r="E10" s="52"/>
      <c r="F10" s="134" t="s">
        <v>160</v>
      </c>
      <c r="G10" s="135"/>
      <c r="H10" s="141" t="s">
        <v>75</v>
      </c>
      <c r="I10" s="142"/>
      <c r="J10" s="95"/>
    </row>
    <row r="11" spans="1:10" ht="13.8">
      <c r="B11" s="96" t="s">
        <v>161</v>
      </c>
      <c r="C11" s="51"/>
      <c r="D11" s="94"/>
      <c r="E11" s="53"/>
      <c r="F11" s="134" t="s">
        <v>162</v>
      </c>
      <c r="G11" s="135"/>
      <c r="H11" s="143">
        <v>44260</v>
      </c>
      <c r="I11" s="144"/>
      <c r="J11" s="95"/>
    </row>
    <row r="12" spans="1:10" ht="13.8">
      <c r="B12" s="96" t="s">
        <v>163</v>
      </c>
      <c r="C12" s="51"/>
      <c r="D12" s="94"/>
      <c r="E12" s="53"/>
      <c r="F12" s="134" t="s">
        <v>164</v>
      </c>
      <c r="G12" s="135"/>
      <c r="H12" s="136" t="s">
        <v>165</v>
      </c>
      <c r="I12" s="137"/>
      <c r="J12" s="95"/>
    </row>
    <row r="13" spans="1:10" ht="13.8">
      <c r="B13" s="96" t="s">
        <v>166</v>
      </c>
      <c r="C13" s="51"/>
      <c r="D13" s="94"/>
      <c r="E13" s="53"/>
      <c r="F13" s="134" t="s">
        <v>167</v>
      </c>
      <c r="G13" s="135"/>
      <c r="H13" s="136" t="s">
        <v>168</v>
      </c>
      <c r="I13" s="137"/>
      <c r="J13" s="95"/>
    </row>
    <row r="14" spans="1:10" ht="13.8">
      <c r="B14" s="129" t="s">
        <v>169</v>
      </c>
      <c r="C14" s="130"/>
      <c r="D14" s="130"/>
      <c r="E14" s="130"/>
      <c r="F14" s="134" t="s">
        <v>170</v>
      </c>
      <c r="G14" s="135"/>
      <c r="H14" s="136" t="s">
        <v>152</v>
      </c>
      <c r="I14" s="137"/>
      <c r="J14" s="95"/>
    </row>
    <row r="15" spans="1:10" ht="13.8">
      <c r="B15" s="131" t="s">
        <v>171</v>
      </c>
      <c r="C15" s="132"/>
      <c r="D15" s="132"/>
      <c r="E15" s="132"/>
      <c r="F15" s="134" t="s">
        <v>172</v>
      </c>
      <c r="G15" s="135"/>
      <c r="H15" s="136" t="s">
        <v>180</v>
      </c>
      <c r="I15" s="137"/>
      <c r="J15" s="95"/>
    </row>
    <row r="16" spans="1:10">
      <c r="B16" s="98"/>
      <c r="C16" s="99"/>
      <c r="D16" s="99"/>
      <c r="E16" s="99"/>
      <c r="F16" s="98"/>
      <c r="G16" s="53"/>
      <c r="H16" s="98"/>
      <c r="I16" s="173" t="s">
        <v>126</v>
      </c>
    </row>
    <row r="17" spans="2:10" ht="13.8">
      <c r="B17" s="100" t="s">
        <v>173</v>
      </c>
      <c r="C17" s="146" t="s">
        <v>174</v>
      </c>
      <c r="D17" s="147"/>
      <c r="E17" s="147"/>
      <c r="F17" s="147"/>
      <c r="G17" s="147"/>
      <c r="H17" s="101" t="s">
        <v>175</v>
      </c>
      <c r="I17" s="174" t="s">
        <v>176</v>
      </c>
    </row>
    <row r="18" spans="2:10" ht="13.8">
      <c r="B18" s="102"/>
      <c r="C18" s="103"/>
      <c r="D18" s="103"/>
      <c r="E18" s="103"/>
      <c r="F18" s="103"/>
      <c r="G18" s="103"/>
      <c r="H18" s="104"/>
      <c r="I18" s="175"/>
      <c r="J18" s="95"/>
    </row>
    <row r="19" spans="2:10" ht="13.8">
      <c r="B19" s="102" t="s">
        <v>177</v>
      </c>
      <c r="C19" s="103"/>
      <c r="D19" s="103"/>
      <c r="E19" s="103"/>
      <c r="F19" s="103"/>
      <c r="G19" s="103"/>
      <c r="H19" s="104"/>
      <c r="I19" s="175"/>
      <c r="J19" s="95"/>
    </row>
    <row r="20" spans="2:10" ht="13.8">
      <c r="B20" s="102"/>
      <c r="C20" s="103"/>
      <c r="D20" s="103"/>
      <c r="E20" s="103"/>
      <c r="F20" s="103"/>
      <c r="G20" s="103"/>
      <c r="H20" s="104"/>
      <c r="I20" s="175"/>
      <c r="J20" s="95"/>
    </row>
    <row r="21" spans="2:10" ht="15.6">
      <c r="B21" s="105">
        <v>1</v>
      </c>
      <c r="C21" s="103" t="s">
        <v>186</v>
      </c>
      <c r="D21" s="103"/>
      <c r="E21" s="103"/>
      <c r="F21" s="103"/>
      <c r="G21" s="103"/>
      <c r="H21" s="104">
        <v>202</v>
      </c>
      <c r="I21" s="176">
        <v>161.6</v>
      </c>
      <c r="J21" s="95"/>
    </row>
    <row r="22" spans="2:10" ht="13.8">
      <c r="B22" s="105"/>
      <c r="C22" s="106"/>
      <c r="D22" s="107"/>
      <c r="E22" s="107"/>
      <c r="F22" s="108"/>
      <c r="G22" s="108"/>
      <c r="H22" s="109"/>
      <c r="I22" s="175"/>
      <c r="J22" s="95"/>
    </row>
    <row r="23" spans="2:10" ht="23.25" customHeight="1">
      <c r="B23" s="110"/>
      <c r="C23" s="111"/>
      <c r="D23" s="112"/>
      <c r="E23" s="113"/>
      <c r="F23" s="114" t="s">
        <v>46</v>
      </c>
      <c r="G23" s="115"/>
      <c r="H23" s="116">
        <f>SUM(H21:H22)</f>
        <v>202</v>
      </c>
      <c r="I23" s="177">
        <f>SUM(I21:I22)</f>
        <v>161.6</v>
      </c>
      <c r="J23" s="95"/>
    </row>
    <row r="24" spans="2:10">
      <c r="B24" s="117"/>
      <c r="C24" s="118"/>
      <c r="D24" s="119"/>
      <c r="E24" s="97"/>
      <c r="F24" s="92"/>
      <c r="G24" s="92"/>
      <c r="H24" s="92"/>
      <c r="I24" s="172"/>
    </row>
    <row r="25" spans="2:10">
      <c r="B25" s="120"/>
      <c r="C25" s="97"/>
      <c r="D25" s="121"/>
      <c r="E25" s="97"/>
      <c r="F25" s="148" t="s">
        <v>178</v>
      </c>
      <c r="G25" s="148"/>
      <c r="H25" s="148"/>
      <c r="I25" s="148"/>
    </row>
    <row r="26" spans="2:10">
      <c r="B26" s="120"/>
      <c r="C26" s="97"/>
      <c r="D26" s="121"/>
      <c r="E26" s="97"/>
      <c r="F26" s="53"/>
      <c r="G26" s="53"/>
      <c r="H26" s="53"/>
      <c r="I26" s="172"/>
    </row>
    <row r="27" spans="2:10">
      <c r="B27" s="120"/>
      <c r="C27" s="97"/>
      <c r="D27" s="121"/>
      <c r="E27" s="97"/>
      <c r="F27" s="53"/>
      <c r="G27" s="53"/>
      <c r="H27" s="53"/>
      <c r="I27" s="172"/>
    </row>
    <row r="28" spans="2:10">
      <c r="B28" s="120"/>
      <c r="C28" s="97"/>
      <c r="D28" s="121"/>
      <c r="E28" s="97"/>
      <c r="F28" s="53"/>
      <c r="G28" s="53"/>
      <c r="H28" s="53"/>
      <c r="I28" s="172"/>
    </row>
    <row r="29" spans="2:10">
      <c r="B29" s="120"/>
      <c r="C29" s="97"/>
      <c r="D29" s="121"/>
      <c r="E29" s="97"/>
      <c r="F29" s="53"/>
      <c r="G29" s="53"/>
      <c r="H29" s="53"/>
      <c r="I29" s="172"/>
    </row>
    <row r="30" spans="2:10">
      <c r="B30" s="120"/>
      <c r="C30" s="97"/>
      <c r="D30" s="121"/>
      <c r="E30" s="97"/>
      <c r="F30" s="53"/>
      <c r="G30" s="53"/>
    </row>
    <row r="31" spans="2:10" ht="13.8" thickBot="1">
      <c r="B31" s="120"/>
      <c r="C31" s="97"/>
      <c r="D31" s="121"/>
      <c r="E31" s="97"/>
      <c r="F31" s="53"/>
      <c r="G31" s="53"/>
      <c r="H31" s="122"/>
      <c r="I31" s="179"/>
    </row>
    <row r="32" spans="2:10">
      <c r="H32" s="145" t="s">
        <v>179</v>
      </c>
      <c r="I32" s="145"/>
    </row>
  </sheetData>
  <mergeCells count="19">
    <mergeCell ref="B14:E14"/>
    <mergeCell ref="F14:G14"/>
    <mergeCell ref="H14:I14"/>
    <mergeCell ref="B9:E9"/>
    <mergeCell ref="H9:I9"/>
    <mergeCell ref="F10:G10"/>
    <mergeCell ref="H10:I10"/>
    <mergeCell ref="F11:G11"/>
    <mergeCell ref="H11:I11"/>
    <mergeCell ref="H32:I32"/>
    <mergeCell ref="F12:G12"/>
    <mergeCell ref="H12:I12"/>
    <mergeCell ref="F13:G13"/>
    <mergeCell ref="H13:I13"/>
    <mergeCell ref="B15:E15"/>
    <mergeCell ref="F15:G15"/>
    <mergeCell ref="H15:I15"/>
    <mergeCell ref="C17:G17"/>
    <mergeCell ref="F25:I25"/>
  </mergeCells>
  <pageMargins left="0.70866141732283472" right="0.70866141732283472" top="0.74803149606299213" bottom="0.74803149606299213" header="0.31496062992125984" footer="0.31496062992125984"/>
  <pageSetup paperSize="9" scale="85"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2"/>
  <sheetViews>
    <sheetView topLeftCell="A19" zoomScaleNormal="100" workbookViewId="0">
      <selection activeCell="M26" sqref="L26:M27"/>
    </sheetView>
  </sheetViews>
  <sheetFormatPr defaultRowHeight="13.2"/>
  <cols>
    <col min="1" max="1" width="3.109375" style="86" customWidth="1"/>
    <col min="2" max="4" width="9.109375" style="86"/>
    <col min="5" max="5" width="15.44140625" style="86" customWidth="1"/>
    <col min="6" max="6" width="9.109375" style="86"/>
    <col min="7" max="7" width="11.5546875" style="86" customWidth="1"/>
    <col min="8" max="8" width="15.88671875" style="86" bestFit="1" customWidth="1"/>
    <col min="9" max="9" width="16.6640625" style="178" customWidth="1"/>
    <col min="10" max="10" width="2.6640625" style="86" customWidth="1"/>
    <col min="11" max="256" width="9.109375" style="86"/>
    <col min="257" max="257" width="3.109375" style="86" customWidth="1"/>
    <col min="258" max="260" width="9.109375" style="86"/>
    <col min="261" max="261" width="15.44140625" style="86" customWidth="1"/>
    <col min="262" max="262" width="9.109375" style="86"/>
    <col min="263" max="263" width="11.5546875" style="86" customWidth="1"/>
    <col min="264" max="264" width="15.88671875" style="86" bestFit="1" customWidth="1"/>
    <col min="265" max="265" width="16.6640625" style="86" customWidth="1"/>
    <col min="266" max="266" width="2.6640625" style="86" customWidth="1"/>
    <col min="267" max="512" width="9.109375" style="86"/>
    <col min="513" max="513" width="3.109375" style="86" customWidth="1"/>
    <col min="514" max="516" width="9.109375" style="86"/>
    <col min="517" max="517" width="15.44140625" style="86" customWidth="1"/>
    <col min="518" max="518" width="9.109375" style="86"/>
    <col min="519" max="519" width="11.5546875" style="86" customWidth="1"/>
    <col min="520" max="520" width="15.88671875" style="86" bestFit="1" customWidth="1"/>
    <col min="521" max="521" width="16.6640625" style="86" customWidth="1"/>
    <col min="522" max="522" width="2.6640625" style="86" customWidth="1"/>
    <col min="523" max="768" width="9.109375" style="86"/>
    <col min="769" max="769" width="3.109375" style="86" customWidth="1"/>
    <col min="770" max="772" width="9.109375" style="86"/>
    <col min="773" max="773" width="15.44140625" style="86" customWidth="1"/>
    <col min="774" max="774" width="9.109375" style="86"/>
    <col min="775" max="775" width="11.5546875" style="86" customWidth="1"/>
    <col min="776" max="776" width="15.88671875" style="86" bestFit="1" customWidth="1"/>
    <col min="777" max="777" width="16.6640625" style="86" customWidth="1"/>
    <col min="778" max="778" width="2.6640625" style="86" customWidth="1"/>
    <col min="779" max="1024" width="9.109375" style="86"/>
    <col min="1025" max="1025" width="3.109375" style="86" customWidth="1"/>
    <col min="1026" max="1028" width="9.109375" style="86"/>
    <col min="1029" max="1029" width="15.44140625" style="86" customWidth="1"/>
    <col min="1030" max="1030" width="9.109375" style="86"/>
    <col min="1031" max="1031" width="11.5546875" style="86" customWidth="1"/>
    <col min="1032" max="1032" width="15.88671875" style="86" bestFit="1" customWidth="1"/>
    <col min="1033" max="1033" width="16.6640625" style="86" customWidth="1"/>
    <col min="1034" max="1034" width="2.6640625" style="86" customWidth="1"/>
    <col min="1035" max="1280" width="9.109375" style="86"/>
    <col min="1281" max="1281" width="3.109375" style="86" customWidth="1"/>
    <col min="1282" max="1284" width="9.109375" style="86"/>
    <col min="1285" max="1285" width="15.44140625" style="86" customWidth="1"/>
    <col min="1286" max="1286" width="9.109375" style="86"/>
    <col min="1287" max="1287" width="11.5546875" style="86" customWidth="1"/>
    <col min="1288" max="1288" width="15.88671875" style="86" bestFit="1" customWidth="1"/>
    <col min="1289" max="1289" width="16.6640625" style="86" customWidth="1"/>
    <col min="1290" max="1290" width="2.6640625" style="86" customWidth="1"/>
    <col min="1291" max="1536" width="9.109375" style="86"/>
    <col min="1537" max="1537" width="3.109375" style="86" customWidth="1"/>
    <col min="1538" max="1540" width="9.109375" style="86"/>
    <col min="1541" max="1541" width="15.44140625" style="86" customWidth="1"/>
    <col min="1542" max="1542" width="9.109375" style="86"/>
    <col min="1543" max="1543" width="11.5546875" style="86" customWidth="1"/>
    <col min="1544" max="1544" width="15.88671875" style="86" bestFit="1" customWidth="1"/>
    <col min="1545" max="1545" width="16.6640625" style="86" customWidth="1"/>
    <col min="1546" max="1546" width="2.6640625" style="86" customWidth="1"/>
    <col min="1547" max="1792" width="9.109375" style="86"/>
    <col min="1793" max="1793" width="3.109375" style="86" customWidth="1"/>
    <col min="1794" max="1796" width="9.109375" style="86"/>
    <col min="1797" max="1797" width="15.44140625" style="86" customWidth="1"/>
    <col min="1798" max="1798" width="9.109375" style="86"/>
    <col min="1799" max="1799" width="11.5546875" style="86" customWidth="1"/>
    <col min="1800" max="1800" width="15.88671875" style="86" bestFit="1" customWidth="1"/>
    <col min="1801" max="1801" width="16.6640625" style="86" customWidth="1"/>
    <col min="1802" max="1802" width="2.6640625" style="86" customWidth="1"/>
    <col min="1803" max="2048" width="9.109375" style="86"/>
    <col min="2049" max="2049" width="3.109375" style="86" customWidth="1"/>
    <col min="2050" max="2052" width="9.109375" style="86"/>
    <col min="2053" max="2053" width="15.44140625" style="86" customWidth="1"/>
    <col min="2054" max="2054" width="9.109375" style="86"/>
    <col min="2055" max="2055" width="11.5546875" style="86" customWidth="1"/>
    <col min="2056" max="2056" width="15.88671875" style="86" bestFit="1" customWidth="1"/>
    <col min="2057" max="2057" width="16.6640625" style="86" customWidth="1"/>
    <col min="2058" max="2058" width="2.6640625" style="86" customWidth="1"/>
    <col min="2059" max="2304" width="9.109375" style="86"/>
    <col min="2305" max="2305" width="3.109375" style="86" customWidth="1"/>
    <col min="2306" max="2308" width="9.109375" style="86"/>
    <col min="2309" max="2309" width="15.44140625" style="86" customWidth="1"/>
    <col min="2310" max="2310" width="9.109375" style="86"/>
    <col min="2311" max="2311" width="11.5546875" style="86" customWidth="1"/>
    <col min="2312" max="2312" width="15.88671875" style="86" bestFit="1" customWidth="1"/>
    <col min="2313" max="2313" width="16.6640625" style="86" customWidth="1"/>
    <col min="2314" max="2314" width="2.6640625" style="86" customWidth="1"/>
    <col min="2315" max="2560" width="9.109375" style="86"/>
    <col min="2561" max="2561" width="3.109375" style="86" customWidth="1"/>
    <col min="2562" max="2564" width="9.109375" style="86"/>
    <col min="2565" max="2565" width="15.44140625" style="86" customWidth="1"/>
    <col min="2566" max="2566" width="9.109375" style="86"/>
    <col min="2567" max="2567" width="11.5546875" style="86" customWidth="1"/>
    <col min="2568" max="2568" width="15.88671875" style="86" bestFit="1" customWidth="1"/>
    <col min="2569" max="2569" width="16.6640625" style="86" customWidth="1"/>
    <col min="2570" max="2570" width="2.6640625" style="86" customWidth="1"/>
    <col min="2571" max="2816" width="9.109375" style="86"/>
    <col min="2817" max="2817" width="3.109375" style="86" customWidth="1"/>
    <col min="2818" max="2820" width="9.109375" style="86"/>
    <col min="2821" max="2821" width="15.44140625" style="86" customWidth="1"/>
    <col min="2822" max="2822" width="9.109375" style="86"/>
    <col min="2823" max="2823" width="11.5546875" style="86" customWidth="1"/>
    <col min="2824" max="2824" width="15.88671875" style="86" bestFit="1" customWidth="1"/>
    <col min="2825" max="2825" width="16.6640625" style="86" customWidth="1"/>
    <col min="2826" max="2826" width="2.6640625" style="86" customWidth="1"/>
    <col min="2827" max="3072" width="9.109375" style="86"/>
    <col min="3073" max="3073" width="3.109375" style="86" customWidth="1"/>
    <col min="3074" max="3076" width="9.109375" style="86"/>
    <col min="3077" max="3077" width="15.44140625" style="86" customWidth="1"/>
    <col min="3078" max="3078" width="9.109375" style="86"/>
    <col min="3079" max="3079" width="11.5546875" style="86" customWidth="1"/>
    <col min="3080" max="3080" width="15.88671875" style="86" bestFit="1" customWidth="1"/>
    <col min="3081" max="3081" width="16.6640625" style="86" customWidth="1"/>
    <col min="3082" max="3082" width="2.6640625" style="86" customWidth="1"/>
    <col min="3083" max="3328" width="9.109375" style="86"/>
    <col min="3329" max="3329" width="3.109375" style="86" customWidth="1"/>
    <col min="3330" max="3332" width="9.109375" style="86"/>
    <col min="3333" max="3333" width="15.44140625" style="86" customWidth="1"/>
    <col min="3334" max="3334" width="9.109375" style="86"/>
    <col min="3335" max="3335" width="11.5546875" style="86" customWidth="1"/>
    <col min="3336" max="3336" width="15.88671875" style="86" bestFit="1" customWidth="1"/>
    <col min="3337" max="3337" width="16.6640625" style="86" customWidth="1"/>
    <col min="3338" max="3338" width="2.6640625" style="86" customWidth="1"/>
    <col min="3339" max="3584" width="9.109375" style="86"/>
    <col min="3585" max="3585" width="3.109375" style="86" customWidth="1"/>
    <col min="3586" max="3588" width="9.109375" style="86"/>
    <col min="3589" max="3589" width="15.44140625" style="86" customWidth="1"/>
    <col min="3590" max="3590" width="9.109375" style="86"/>
    <col min="3591" max="3591" width="11.5546875" style="86" customWidth="1"/>
    <col min="3592" max="3592" width="15.88671875" style="86" bestFit="1" customWidth="1"/>
    <col min="3593" max="3593" width="16.6640625" style="86" customWidth="1"/>
    <col min="3594" max="3594" width="2.6640625" style="86" customWidth="1"/>
    <col min="3595" max="3840" width="9.109375" style="86"/>
    <col min="3841" max="3841" width="3.109375" style="86" customWidth="1"/>
    <col min="3842" max="3844" width="9.109375" style="86"/>
    <col min="3845" max="3845" width="15.44140625" style="86" customWidth="1"/>
    <col min="3846" max="3846" width="9.109375" style="86"/>
    <col min="3847" max="3847" width="11.5546875" style="86" customWidth="1"/>
    <col min="3848" max="3848" width="15.88671875" style="86" bestFit="1" customWidth="1"/>
    <col min="3849" max="3849" width="16.6640625" style="86" customWidth="1"/>
    <col min="3850" max="3850" width="2.6640625" style="86" customWidth="1"/>
    <col min="3851" max="4096" width="9.109375" style="86"/>
    <col min="4097" max="4097" width="3.109375" style="86" customWidth="1"/>
    <col min="4098" max="4100" width="9.109375" style="86"/>
    <col min="4101" max="4101" width="15.44140625" style="86" customWidth="1"/>
    <col min="4102" max="4102" width="9.109375" style="86"/>
    <col min="4103" max="4103" width="11.5546875" style="86" customWidth="1"/>
    <col min="4104" max="4104" width="15.88671875" style="86" bestFit="1" customWidth="1"/>
    <col min="4105" max="4105" width="16.6640625" style="86" customWidth="1"/>
    <col min="4106" max="4106" width="2.6640625" style="86" customWidth="1"/>
    <col min="4107" max="4352" width="9.109375" style="86"/>
    <col min="4353" max="4353" width="3.109375" style="86" customWidth="1"/>
    <col min="4354" max="4356" width="9.109375" style="86"/>
    <col min="4357" max="4357" width="15.44140625" style="86" customWidth="1"/>
    <col min="4358" max="4358" width="9.109375" style="86"/>
    <col min="4359" max="4359" width="11.5546875" style="86" customWidth="1"/>
    <col min="4360" max="4360" width="15.88671875" style="86" bestFit="1" customWidth="1"/>
    <col min="4361" max="4361" width="16.6640625" style="86" customWidth="1"/>
    <col min="4362" max="4362" width="2.6640625" style="86" customWidth="1"/>
    <col min="4363" max="4608" width="9.109375" style="86"/>
    <col min="4609" max="4609" width="3.109375" style="86" customWidth="1"/>
    <col min="4610" max="4612" width="9.109375" style="86"/>
    <col min="4613" max="4613" width="15.44140625" style="86" customWidth="1"/>
    <col min="4614" max="4614" width="9.109375" style="86"/>
    <col min="4615" max="4615" width="11.5546875" style="86" customWidth="1"/>
    <col min="4616" max="4616" width="15.88671875" style="86" bestFit="1" customWidth="1"/>
    <col min="4617" max="4617" width="16.6640625" style="86" customWidth="1"/>
    <col min="4618" max="4618" width="2.6640625" style="86" customWidth="1"/>
    <col min="4619" max="4864" width="9.109375" style="86"/>
    <col min="4865" max="4865" width="3.109375" style="86" customWidth="1"/>
    <col min="4866" max="4868" width="9.109375" style="86"/>
    <col min="4869" max="4869" width="15.44140625" style="86" customWidth="1"/>
    <col min="4870" max="4870" width="9.109375" style="86"/>
    <col min="4871" max="4871" width="11.5546875" style="86" customWidth="1"/>
    <col min="4872" max="4872" width="15.88671875" style="86" bestFit="1" customWidth="1"/>
    <col min="4873" max="4873" width="16.6640625" style="86" customWidth="1"/>
    <col min="4874" max="4874" width="2.6640625" style="86" customWidth="1"/>
    <col min="4875" max="5120" width="9.109375" style="86"/>
    <col min="5121" max="5121" width="3.109375" style="86" customWidth="1"/>
    <col min="5122" max="5124" width="9.109375" style="86"/>
    <col min="5125" max="5125" width="15.44140625" style="86" customWidth="1"/>
    <col min="5126" max="5126" width="9.109375" style="86"/>
    <col min="5127" max="5127" width="11.5546875" style="86" customWidth="1"/>
    <col min="5128" max="5128" width="15.88671875" style="86" bestFit="1" customWidth="1"/>
    <col min="5129" max="5129" width="16.6640625" style="86" customWidth="1"/>
    <col min="5130" max="5130" width="2.6640625" style="86" customWidth="1"/>
    <col min="5131" max="5376" width="9.109375" style="86"/>
    <col min="5377" max="5377" width="3.109375" style="86" customWidth="1"/>
    <col min="5378" max="5380" width="9.109375" style="86"/>
    <col min="5381" max="5381" width="15.44140625" style="86" customWidth="1"/>
    <col min="5382" max="5382" width="9.109375" style="86"/>
    <col min="5383" max="5383" width="11.5546875" style="86" customWidth="1"/>
    <col min="5384" max="5384" width="15.88671875" style="86" bestFit="1" customWidth="1"/>
    <col min="5385" max="5385" width="16.6640625" style="86" customWidth="1"/>
    <col min="5386" max="5386" width="2.6640625" style="86" customWidth="1"/>
    <col min="5387" max="5632" width="9.109375" style="86"/>
    <col min="5633" max="5633" width="3.109375" style="86" customWidth="1"/>
    <col min="5634" max="5636" width="9.109375" style="86"/>
    <col min="5637" max="5637" width="15.44140625" style="86" customWidth="1"/>
    <col min="5638" max="5638" width="9.109375" style="86"/>
    <col min="5639" max="5639" width="11.5546875" style="86" customWidth="1"/>
    <col min="5640" max="5640" width="15.88671875" style="86" bestFit="1" customWidth="1"/>
    <col min="5641" max="5641" width="16.6640625" style="86" customWidth="1"/>
    <col min="5642" max="5642" width="2.6640625" style="86" customWidth="1"/>
    <col min="5643" max="5888" width="9.109375" style="86"/>
    <col min="5889" max="5889" width="3.109375" style="86" customWidth="1"/>
    <col min="5890" max="5892" width="9.109375" style="86"/>
    <col min="5893" max="5893" width="15.44140625" style="86" customWidth="1"/>
    <col min="5894" max="5894" width="9.109375" style="86"/>
    <col min="5895" max="5895" width="11.5546875" style="86" customWidth="1"/>
    <col min="5896" max="5896" width="15.88671875" style="86" bestFit="1" customWidth="1"/>
    <col min="5897" max="5897" width="16.6640625" style="86" customWidth="1"/>
    <col min="5898" max="5898" width="2.6640625" style="86" customWidth="1"/>
    <col min="5899" max="6144" width="9.109375" style="86"/>
    <col min="6145" max="6145" width="3.109375" style="86" customWidth="1"/>
    <col min="6146" max="6148" width="9.109375" style="86"/>
    <col min="6149" max="6149" width="15.44140625" style="86" customWidth="1"/>
    <col min="6150" max="6150" width="9.109375" style="86"/>
    <col min="6151" max="6151" width="11.5546875" style="86" customWidth="1"/>
    <col min="6152" max="6152" width="15.88671875" style="86" bestFit="1" customWidth="1"/>
    <col min="6153" max="6153" width="16.6640625" style="86" customWidth="1"/>
    <col min="6154" max="6154" width="2.6640625" style="86" customWidth="1"/>
    <col min="6155" max="6400" width="9.109375" style="86"/>
    <col min="6401" max="6401" width="3.109375" style="86" customWidth="1"/>
    <col min="6402" max="6404" width="9.109375" style="86"/>
    <col min="6405" max="6405" width="15.44140625" style="86" customWidth="1"/>
    <col min="6406" max="6406" width="9.109375" style="86"/>
    <col min="6407" max="6407" width="11.5546875" style="86" customWidth="1"/>
    <col min="6408" max="6408" width="15.88671875" style="86" bestFit="1" customWidth="1"/>
    <col min="6409" max="6409" width="16.6640625" style="86" customWidth="1"/>
    <col min="6410" max="6410" width="2.6640625" style="86" customWidth="1"/>
    <col min="6411" max="6656" width="9.109375" style="86"/>
    <col min="6657" max="6657" width="3.109375" style="86" customWidth="1"/>
    <col min="6658" max="6660" width="9.109375" style="86"/>
    <col min="6661" max="6661" width="15.44140625" style="86" customWidth="1"/>
    <col min="6662" max="6662" width="9.109375" style="86"/>
    <col min="6663" max="6663" width="11.5546875" style="86" customWidth="1"/>
    <col min="6664" max="6664" width="15.88671875" style="86" bestFit="1" customWidth="1"/>
    <col min="6665" max="6665" width="16.6640625" style="86" customWidth="1"/>
    <col min="6666" max="6666" width="2.6640625" style="86" customWidth="1"/>
    <col min="6667" max="6912" width="9.109375" style="86"/>
    <col min="6913" max="6913" width="3.109375" style="86" customWidth="1"/>
    <col min="6914" max="6916" width="9.109375" style="86"/>
    <col min="6917" max="6917" width="15.44140625" style="86" customWidth="1"/>
    <col min="6918" max="6918" width="9.109375" style="86"/>
    <col min="6919" max="6919" width="11.5546875" style="86" customWidth="1"/>
    <col min="6920" max="6920" width="15.88671875" style="86" bestFit="1" customWidth="1"/>
    <col min="6921" max="6921" width="16.6640625" style="86" customWidth="1"/>
    <col min="6922" max="6922" width="2.6640625" style="86" customWidth="1"/>
    <col min="6923" max="7168" width="9.109375" style="86"/>
    <col min="7169" max="7169" width="3.109375" style="86" customWidth="1"/>
    <col min="7170" max="7172" width="9.109375" style="86"/>
    <col min="7173" max="7173" width="15.44140625" style="86" customWidth="1"/>
    <col min="7174" max="7174" width="9.109375" style="86"/>
    <col min="7175" max="7175" width="11.5546875" style="86" customWidth="1"/>
    <col min="7176" max="7176" width="15.88671875" style="86" bestFit="1" customWidth="1"/>
    <col min="7177" max="7177" width="16.6640625" style="86" customWidth="1"/>
    <col min="7178" max="7178" width="2.6640625" style="86" customWidth="1"/>
    <col min="7179" max="7424" width="9.109375" style="86"/>
    <col min="7425" max="7425" width="3.109375" style="86" customWidth="1"/>
    <col min="7426" max="7428" width="9.109375" style="86"/>
    <col min="7429" max="7429" width="15.44140625" style="86" customWidth="1"/>
    <col min="7430" max="7430" width="9.109375" style="86"/>
    <col min="7431" max="7431" width="11.5546875" style="86" customWidth="1"/>
    <col min="7432" max="7432" width="15.88671875" style="86" bestFit="1" customWidth="1"/>
    <col min="7433" max="7433" width="16.6640625" style="86" customWidth="1"/>
    <col min="7434" max="7434" width="2.6640625" style="86" customWidth="1"/>
    <col min="7435" max="7680" width="9.109375" style="86"/>
    <col min="7681" max="7681" width="3.109375" style="86" customWidth="1"/>
    <col min="7682" max="7684" width="9.109375" style="86"/>
    <col min="7685" max="7685" width="15.44140625" style="86" customWidth="1"/>
    <col min="7686" max="7686" width="9.109375" style="86"/>
    <col min="7687" max="7687" width="11.5546875" style="86" customWidth="1"/>
    <col min="7688" max="7688" width="15.88671875" style="86" bestFit="1" customWidth="1"/>
    <col min="7689" max="7689" width="16.6640625" style="86" customWidth="1"/>
    <col min="7690" max="7690" width="2.6640625" style="86" customWidth="1"/>
    <col min="7691" max="7936" width="9.109375" style="86"/>
    <col min="7937" max="7937" width="3.109375" style="86" customWidth="1"/>
    <col min="7938" max="7940" width="9.109375" style="86"/>
    <col min="7941" max="7941" width="15.44140625" style="86" customWidth="1"/>
    <col min="7942" max="7942" width="9.109375" style="86"/>
    <col min="7943" max="7943" width="11.5546875" style="86" customWidth="1"/>
    <col min="7944" max="7944" width="15.88671875" style="86" bestFit="1" customWidth="1"/>
    <col min="7945" max="7945" width="16.6640625" style="86" customWidth="1"/>
    <col min="7946" max="7946" width="2.6640625" style="86" customWidth="1"/>
    <col min="7947" max="8192" width="9.109375" style="86"/>
    <col min="8193" max="8193" width="3.109375" style="86" customWidth="1"/>
    <col min="8194" max="8196" width="9.109375" style="86"/>
    <col min="8197" max="8197" width="15.44140625" style="86" customWidth="1"/>
    <col min="8198" max="8198" width="9.109375" style="86"/>
    <col min="8199" max="8199" width="11.5546875" style="86" customWidth="1"/>
    <col min="8200" max="8200" width="15.88671875" style="86" bestFit="1" customWidth="1"/>
    <col min="8201" max="8201" width="16.6640625" style="86" customWidth="1"/>
    <col min="8202" max="8202" width="2.6640625" style="86" customWidth="1"/>
    <col min="8203" max="8448" width="9.109375" style="86"/>
    <col min="8449" max="8449" width="3.109375" style="86" customWidth="1"/>
    <col min="8450" max="8452" width="9.109375" style="86"/>
    <col min="8453" max="8453" width="15.44140625" style="86" customWidth="1"/>
    <col min="8454" max="8454" width="9.109375" style="86"/>
    <col min="8455" max="8455" width="11.5546875" style="86" customWidth="1"/>
    <col min="8456" max="8456" width="15.88671875" style="86" bestFit="1" customWidth="1"/>
    <col min="8457" max="8457" width="16.6640625" style="86" customWidth="1"/>
    <col min="8458" max="8458" width="2.6640625" style="86" customWidth="1"/>
    <col min="8459" max="8704" width="9.109375" style="86"/>
    <col min="8705" max="8705" width="3.109375" style="86" customWidth="1"/>
    <col min="8706" max="8708" width="9.109375" style="86"/>
    <col min="8709" max="8709" width="15.44140625" style="86" customWidth="1"/>
    <col min="8710" max="8710" width="9.109375" style="86"/>
    <col min="8711" max="8711" width="11.5546875" style="86" customWidth="1"/>
    <col min="8712" max="8712" width="15.88671875" style="86" bestFit="1" customWidth="1"/>
    <col min="8713" max="8713" width="16.6640625" style="86" customWidth="1"/>
    <col min="8714" max="8714" width="2.6640625" style="86" customWidth="1"/>
    <col min="8715" max="8960" width="9.109375" style="86"/>
    <col min="8961" max="8961" width="3.109375" style="86" customWidth="1"/>
    <col min="8962" max="8964" width="9.109375" style="86"/>
    <col min="8965" max="8965" width="15.44140625" style="86" customWidth="1"/>
    <col min="8966" max="8966" width="9.109375" style="86"/>
    <col min="8967" max="8967" width="11.5546875" style="86" customWidth="1"/>
    <col min="8968" max="8968" width="15.88671875" style="86" bestFit="1" customWidth="1"/>
    <col min="8969" max="8969" width="16.6640625" style="86" customWidth="1"/>
    <col min="8970" max="8970" width="2.6640625" style="86" customWidth="1"/>
    <col min="8971" max="9216" width="9.109375" style="86"/>
    <col min="9217" max="9217" width="3.109375" style="86" customWidth="1"/>
    <col min="9218" max="9220" width="9.109375" style="86"/>
    <col min="9221" max="9221" width="15.44140625" style="86" customWidth="1"/>
    <col min="9222" max="9222" width="9.109375" style="86"/>
    <col min="9223" max="9223" width="11.5546875" style="86" customWidth="1"/>
    <col min="9224" max="9224" width="15.88671875" style="86" bestFit="1" customWidth="1"/>
    <col min="9225" max="9225" width="16.6640625" style="86" customWidth="1"/>
    <col min="9226" max="9226" width="2.6640625" style="86" customWidth="1"/>
    <col min="9227" max="9472" width="9.109375" style="86"/>
    <col min="9473" max="9473" width="3.109375" style="86" customWidth="1"/>
    <col min="9474" max="9476" width="9.109375" style="86"/>
    <col min="9477" max="9477" width="15.44140625" style="86" customWidth="1"/>
    <col min="9478" max="9478" width="9.109375" style="86"/>
    <col min="9479" max="9479" width="11.5546875" style="86" customWidth="1"/>
    <col min="9480" max="9480" width="15.88671875" style="86" bestFit="1" customWidth="1"/>
    <col min="9481" max="9481" width="16.6640625" style="86" customWidth="1"/>
    <col min="9482" max="9482" width="2.6640625" style="86" customWidth="1"/>
    <col min="9483" max="9728" width="9.109375" style="86"/>
    <col min="9729" max="9729" width="3.109375" style="86" customWidth="1"/>
    <col min="9730" max="9732" width="9.109375" style="86"/>
    <col min="9733" max="9733" width="15.44140625" style="86" customWidth="1"/>
    <col min="9734" max="9734" width="9.109375" style="86"/>
    <col min="9735" max="9735" width="11.5546875" style="86" customWidth="1"/>
    <col min="9736" max="9736" width="15.88671875" style="86" bestFit="1" customWidth="1"/>
    <col min="9737" max="9737" width="16.6640625" style="86" customWidth="1"/>
    <col min="9738" max="9738" width="2.6640625" style="86" customWidth="1"/>
    <col min="9739" max="9984" width="9.109375" style="86"/>
    <col min="9985" max="9985" width="3.109375" style="86" customWidth="1"/>
    <col min="9986" max="9988" width="9.109375" style="86"/>
    <col min="9989" max="9989" width="15.44140625" style="86" customWidth="1"/>
    <col min="9990" max="9990" width="9.109375" style="86"/>
    <col min="9991" max="9991" width="11.5546875" style="86" customWidth="1"/>
    <col min="9992" max="9992" width="15.88671875" style="86" bestFit="1" customWidth="1"/>
    <col min="9993" max="9993" width="16.6640625" style="86" customWidth="1"/>
    <col min="9994" max="9994" width="2.6640625" style="86" customWidth="1"/>
    <col min="9995" max="10240" width="9.109375" style="86"/>
    <col min="10241" max="10241" width="3.109375" style="86" customWidth="1"/>
    <col min="10242" max="10244" width="9.109375" style="86"/>
    <col min="10245" max="10245" width="15.44140625" style="86" customWidth="1"/>
    <col min="10246" max="10246" width="9.109375" style="86"/>
    <col min="10247" max="10247" width="11.5546875" style="86" customWidth="1"/>
    <col min="10248" max="10248" width="15.88671875" style="86" bestFit="1" customWidth="1"/>
    <col min="10249" max="10249" width="16.6640625" style="86" customWidth="1"/>
    <col min="10250" max="10250" width="2.6640625" style="86" customWidth="1"/>
    <col min="10251" max="10496" width="9.109375" style="86"/>
    <col min="10497" max="10497" width="3.109375" style="86" customWidth="1"/>
    <col min="10498" max="10500" width="9.109375" style="86"/>
    <col min="10501" max="10501" width="15.44140625" style="86" customWidth="1"/>
    <col min="10502" max="10502" width="9.109375" style="86"/>
    <col min="10503" max="10503" width="11.5546875" style="86" customWidth="1"/>
    <col min="10504" max="10504" width="15.88671875" style="86" bestFit="1" customWidth="1"/>
    <col min="10505" max="10505" width="16.6640625" style="86" customWidth="1"/>
    <col min="10506" max="10506" width="2.6640625" style="86" customWidth="1"/>
    <col min="10507" max="10752" width="9.109375" style="86"/>
    <col min="10753" max="10753" width="3.109375" style="86" customWidth="1"/>
    <col min="10754" max="10756" width="9.109375" style="86"/>
    <col min="10757" max="10757" width="15.44140625" style="86" customWidth="1"/>
    <col min="10758" max="10758" width="9.109375" style="86"/>
    <col min="10759" max="10759" width="11.5546875" style="86" customWidth="1"/>
    <col min="10760" max="10760" width="15.88671875" style="86" bestFit="1" customWidth="1"/>
    <col min="10761" max="10761" width="16.6640625" style="86" customWidth="1"/>
    <col min="10762" max="10762" width="2.6640625" style="86" customWidth="1"/>
    <col min="10763" max="11008" width="9.109375" style="86"/>
    <col min="11009" max="11009" width="3.109375" style="86" customWidth="1"/>
    <col min="11010" max="11012" width="9.109375" style="86"/>
    <col min="11013" max="11013" width="15.44140625" style="86" customWidth="1"/>
    <col min="11014" max="11014" width="9.109375" style="86"/>
    <col min="11015" max="11015" width="11.5546875" style="86" customWidth="1"/>
    <col min="11016" max="11016" width="15.88671875" style="86" bestFit="1" customWidth="1"/>
    <col min="11017" max="11017" width="16.6640625" style="86" customWidth="1"/>
    <col min="11018" max="11018" width="2.6640625" style="86" customWidth="1"/>
    <col min="11019" max="11264" width="9.109375" style="86"/>
    <col min="11265" max="11265" width="3.109375" style="86" customWidth="1"/>
    <col min="11266" max="11268" width="9.109375" style="86"/>
    <col min="11269" max="11269" width="15.44140625" style="86" customWidth="1"/>
    <col min="11270" max="11270" width="9.109375" style="86"/>
    <col min="11271" max="11271" width="11.5546875" style="86" customWidth="1"/>
    <col min="11272" max="11272" width="15.88671875" style="86" bestFit="1" customWidth="1"/>
    <col min="11273" max="11273" width="16.6640625" style="86" customWidth="1"/>
    <col min="11274" max="11274" width="2.6640625" style="86" customWidth="1"/>
    <col min="11275" max="11520" width="9.109375" style="86"/>
    <col min="11521" max="11521" width="3.109375" style="86" customWidth="1"/>
    <col min="11522" max="11524" width="9.109375" style="86"/>
    <col min="11525" max="11525" width="15.44140625" style="86" customWidth="1"/>
    <col min="11526" max="11526" width="9.109375" style="86"/>
    <col min="11527" max="11527" width="11.5546875" style="86" customWidth="1"/>
    <col min="11528" max="11528" width="15.88671875" style="86" bestFit="1" customWidth="1"/>
    <col min="11529" max="11529" width="16.6640625" style="86" customWidth="1"/>
    <col min="11530" max="11530" width="2.6640625" style="86" customWidth="1"/>
    <col min="11531" max="11776" width="9.109375" style="86"/>
    <col min="11777" max="11777" width="3.109375" style="86" customWidth="1"/>
    <col min="11778" max="11780" width="9.109375" style="86"/>
    <col min="11781" max="11781" width="15.44140625" style="86" customWidth="1"/>
    <col min="11782" max="11782" width="9.109375" style="86"/>
    <col min="11783" max="11783" width="11.5546875" style="86" customWidth="1"/>
    <col min="11784" max="11784" width="15.88671875" style="86" bestFit="1" customWidth="1"/>
    <col min="11785" max="11785" width="16.6640625" style="86" customWidth="1"/>
    <col min="11786" max="11786" width="2.6640625" style="86" customWidth="1"/>
    <col min="11787" max="12032" width="9.109375" style="86"/>
    <col min="12033" max="12033" width="3.109375" style="86" customWidth="1"/>
    <col min="12034" max="12036" width="9.109375" style="86"/>
    <col min="12037" max="12037" width="15.44140625" style="86" customWidth="1"/>
    <col min="12038" max="12038" width="9.109375" style="86"/>
    <col min="12039" max="12039" width="11.5546875" style="86" customWidth="1"/>
    <col min="12040" max="12040" width="15.88671875" style="86" bestFit="1" customWidth="1"/>
    <col min="12041" max="12041" width="16.6640625" style="86" customWidth="1"/>
    <col min="12042" max="12042" width="2.6640625" style="86" customWidth="1"/>
    <col min="12043" max="12288" width="9.109375" style="86"/>
    <col min="12289" max="12289" width="3.109375" style="86" customWidth="1"/>
    <col min="12290" max="12292" width="9.109375" style="86"/>
    <col min="12293" max="12293" width="15.44140625" style="86" customWidth="1"/>
    <col min="12294" max="12294" width="9.109375" style="86"/>
    <col min="12295" max="12295" width="11.5546875" style="86" customWidth="1"/>
    <col min="12296" max="12296" width="15.88671875" style="86" bestFit="1" customWidth="1"/>
    <col min="12297" max="12297" width="16.6640625" style="86" customWidth="1"/>
    <col min="12298" max="12298" width="2.6640625" style="86" customWidth="1"/>
    <col min="12299" max="12544" width="9.109375" style="86"/>
    <col min="12545" max="12545" width="3.109375" style="86" customWidth="1"/>
    <col min="12546" max="12548" width="9.109375" style="86"/>
    <col min="12549" max="12549" width="15.44140625" style="86" customWidth="1"/>
    <col min="12550" max="12550" width="9.109375" style="86"/>
    <col min="12551" max="12551" width="11.5546875" style="86" customWidth="1"/>
    <col min="12552" max="12552" width="15.88671875" style="86" bestFit="1" customWidth="1"/>
    <col min="12553" max="12553" width="16.6640625" style="86" customWidth="1"/>
    <col min="12554" max="12554" width="2.6640625" style="86" customWidth="1"/>
    <col min="12555" max="12800" width="9.109375" style="86"/>
    <col min="12801" max="12801" width="3.109375" style="86" customWidth="1"/>
    <col min="12802" max="12804" width="9.109375" style="86"/>
    <col min="12805" max="12805" width="15.44140625" style="86" customWidth="1"/>
    <col min="12806" max="12806" width="9.109375" style="86"/>
    <col min="12807" max="12807" width="11.5546875" style="86" customWidth="1"/>
    <col min="12808" max="12808" width="15.88671875" style="86" bestFit="1" customWidth="1"/>
    <col min="12809" max="12809" width="16.6640625" style="86" customWidth="1"/>
    <col min="12810" max="12810" width="2.6640625" style="86" customWidth="1"/>
    <col min="12811" max="13056" width="9.109375" style="86"/>
    <col min="13057" max="13057" width="3.109375" style="86" customWidth="1"/>
    <col min="13058" max="13060" width="9.109375" style="86"/>
    <col min="13061" max="13061" width="15.44140625" style="86" customWidth="1"/>
    <col min="13062" max="13062" width="9.109375" style="86"/>
    <col min="13063" max="13063" width="11.5546875" style="86" customWidth="1"/>
    <col min="13064" max="13064" width="15.88671875" style="86" bestFit="1" customWidth="1"/>
    <col min="13065" max="13065" width="16.6640625" style="86" customWidth="1"/>
    <col min="13066" max="13066" width="2.6640625" style="86" customWidth="1"/>
    <col min="13067" max="13312" width="9.109375" style="86"/>
    <col min="13313" max="13313" width="3.109375" style="86" customWidth="1"/>
    <col min="13314" max="13316" width="9.109375" style="86"/>
    <col min="13317" max="13317" width="15.44140625" style="86" customWidth="1"/>
    <col min="13318" max="13318" width="9.109375" style="86"/>
    <col min="13319" max="13319" width="11.5546875" style="86" customWidth="1"/>
    <col min="13320" max="13320" width="15.88671875" style="86" bestFit="1" customWidth="1"/>
    <col min="13321" max="13321" width="16.6640625" style="86" customWidth="1"/>
    <col min="13322" max="13322" width="2.6640625" style="86" customWidth="1"/>
    <col min="13323" max="13568" width="9.109375" style="86"/>
    <col min="13569" max="13569" width="3.109375" style="86" customWidth="1"/>
    <col min="13570" max="13572" width="9.109375" style="86"/>
    <col min="13573" max="13573" width="15.44140625" style="86" customWidth="1"/>
    <col min="13574" max="13574" width="9.109375" style="86"/>
    <col min="13575" max="13575" width="11.5546875" style="86" customWidth="1"/>
    <col min="13576" max="13576" width="15.88671875" style="86" bestFit="1" customWidth="1"/>
    <col min="13577" max="13577" width="16.6640625" style="86" customWidth="1"/>
    <col min="13578" max="13578" width="2.6640625" style="86" customWidth="1"/>
    <col min="13579" max="13824" width="9.109375" style="86"/>
    <col min="13825" max="13825" width="3.109375" style="86" customWidth="1"/>
    <col min="13826" max="13828" width="9.109375" style="86"/>
    <col min="13829" max="13829" width="15.44140625" style="86" customWidth="1"/>
    <col min="13830" max="13830" width="9.109375" style="86"/>
    <col min="13831" max="13831" width="11.5546875" style="86" customWidth="1"/>
    <col min="13832" max="13832" width="15.88671875" style="86" bestFit="1" customWidth="1"/>
    <col min="13833" max="13833" width="16.6640625" style="86" customWidth="1"/>
    <col min="13834" max="13834" width="2.6640625" style="86" customWidth="1"/>
    <col min="13835" max="14080" width="9.109375" style="86"/>
    <col min="14081" max="14081" width="3.109375" style="86" customWidth="1"/>
    <col min="14082" max="14084" width="9.109375" style="86"/>
    <col min="14085" max="14085" width="15.44140625" style="86" customWidth="1"/>
    <col min="14086" max="14086" width="9.109375" style="86"/>
    <col min="14087" max="14087" width="11.5546875" style="86" customWidth="1"/>
    <col min="14088" max="14088" width="15.88671875" style="86" bestFit="1" customWidth="1"/>
    <col min="14089" max="14089" width="16.6640625" style="86" customWidth="1"/>
    <col min="14090" max="14090" width="2.6640625" style="86" customWidth="1"/>
    <col min="14091" max="14336" width="9.109375" style="86"/>
    <col min="14337" max="14337" width="3.109375" style="86" customWidth="1"/>
    <col min="14338" max="14340" width="9.109375" style="86"/>
    <col min="14341" max="14341" width="15.44140625" style="86" customWidth="1"/>
    <col min="14342" max="14342" width="9.109375" style="86"/>
    <col min="14343" max="14343" width="11.5546875" style="86" customWidth="1"/>
    <col min="14344" max="14344" width="15.88671875" style="86" bestFit="1" customWidth="1"/>
    <col min="14345" max="14345" width="16.6640625" style="86" customWidth="1"/>
    <col min="14346" max="14346" width="2.6640625" style="86" customWidth="1"/>
    <col min="14347" max="14592" width="9.109375" style="86"/>
    <col min="14593" max="14593" width="3.109375" style="86" customWidth="1"/>
    <col min="14594" max="14596" width="9.109375" style="86"/>
    <col min="14597" max="14597" width="15.44140625" style="86" customWidth="1"/>
    <col min="14598" max="14598" width="9.109375" style="86"/>
    <col min="14599" max="14599" width="11.5546875" style="86" customWidth="1"/>
    <col min="14600" max="14600" width="15.88671875" style="86" bestFit="1" customWidth="1"/>
    <col min="14601" max="14601" width="16.6640625" style="86" customWidth="1"/>
    <col min="14602" max="14602" width="2.6640625" style="86" customWidth="1"/>
    <col min="14603" max="14848" width="9.109375" style="86"/>
    <col min="14849" max="14849" width="3.109375" style="86" customWidth="1"/>
    <col min="14850" max="14852" width="9.109375" style="86"/>
    <col min="14853" max="14853" width="15.44140625" style="86" customWidth="1"/>
    <col min="14854" max="14854" width="9.109375" style="86"/>
    <col min="14855" max="14855" width="11.5546875" style="86" customWidth="1"/>
    <col min="14856" max="14856" width="15.88671875" style="86" bestFit="1" customWidth="1"/>
    <col min="14857" max="14857" width="16.6640625" style="86" customWidth="1"/>
    <col min="14858" max="14858" width="2.6640625" style="86" customWidth="1"/>
    <col min="14859" max="15104" width="9.109375" style="86"/>
    <col min="15105" max="15105" width="3.109375" style="86" customWidth="1"/>
    <col min="15106" max="15108" width="9.109375" style="86"/>
    <col min="15109" max="15109" width="15.44140625" style="86" customWidth="1"/>
    <col min="15110" max="15110" width="9.109375" style="86"/>
    <col min="15111" max="15111" width="11.5546875" style="86" customWidth="1"/>
    <col min="15112" max="15112" width="15.88671875" style="86" bestFit="1" customWidth="1"/>
    <col min="15113" max="15113" width="16.6640625" style="86" customWidth="1"/>
    <col min="15114" max="15114" width="2.6640625" style="86" customWidth="1"/>
    <col min="15115" max="15360" width="9.109375" style="86"/>
    <col min="15361" max="15361" width="3.109375" style="86" customWidth="1"/>
    <col min="15362" max="15364" width="9.109375" style="86"/>
    <col min="15365" max="15365" width="15.44140625" style="86" customWidth="1"/>
    <col min="15366" max="15366" width="9.109375" style="86"/>
    <col min="15367" max="15367" width="11.5546875" style="86" customWidth="1"/>
    <col min="15368" max="15368" width="15.88671875" style="86" bestFit="1" customWidth="1"/>
    <col min="15369" max="15369" width="16.6640625" style="86" customWidth="1"/>
    <col min="15370" max="15370" width="2.6640625" style="86" customWidth="1"/>
    <col min="15371" max="15616" width="9.109375" style="86"/>
    <col min="15617" max="15617" width="3.109375" style="86" customWidth="1"/>
    <col min="15618" max="15620" width="9.109375" style="86"/>
    <col min="15621" max="15621" width="15.44140625" style="86" customWidth="1"/>
    <col min="15622" max="15622" width="9.109375" style="86"/>
    <col min="15623" max="15623" width="11.5546875" style="86" customWidth="1"/>
    <col min="15624" max="15624" width="15.88671875" style="86" bestFit="1" customWidth="1"/>
    <col min="15625" max="15625" width="16.6640625" style="86" customWidth="1"/>
    <col min="15626" max="15626" width="2.6640625" style="86" customWidth="1"/>
    <col min="15627" max="15872" width="9.109375" style="86"/>
    <col min="15873" max="15873" width="3.109375" style="86" customWidth="1"/>
    <col min="15874" max="15876" width="9.109375" style="86"/>
    <col min="15877" max="15877" width="15.44140625" style="86" customWidth="1"/>
    <col min="15878" max="15878" width="9.109375" style="86"/>
    <col min="15879" max="15879" width="11.5546875" style="86" customWidth="1"/>
    <col min="15880" max="15880" width="15.88671875" style="86" bestFit="1" customWidth="1"/>
    <col min="15881" max="15881" width="16.6640625" style="86" customWidth="1"/>
    <col min="15882" max="15882" width="2.6640625" style="86" customWidth="1"/>
    <col min="15883" max="16128" width="9.109375" style="86"/>
    <col min="16129" max="16129" width="3.109375" style="86" customWidth="1"/>
    <col min="16130" max="16132" width="9.109375" style="86"/>
    <col min="16133" max="16133" width="15.44140625" style="86" customWidth="1"/>
    <col min="16134" max="16134" width="9.109375" style="86"/>
    <col min="16135" max="16135" width="11.5546875" style="86" customWidth="1"/>
    <col min="16136" max="16136" width="15.88671875" style="86" bestFit="1" customWidth="1"/>
    <col min="16137" max="16137" width="16.6640625" style="86" customWidth="1"/>
    <col min="16138" max="16138" width="2.6640625" style="86" customWidth="1"/>
    <col min="16139" max="16384" width="9.109375" style="86"/>
  </cols>
  <sheetData>
    <row r="1" spans="1:10" s="84" customFormat="1" ht="24.75" customHeight="1">
      <c r="A1" s="82"/>
      <c r="B1" s="83"/>
      <c r="C1" s="83"/>
      <c r="I1" s="170"/>
    </row>
    <row r="2" spans="1:10" s="84" customFormat="1" ht="13.5" customHeight="1">
      <c r="A2" s="83" t="s">
        <v>154</v>
      </c>
      <c r="B2" s="83"/>
      <c r="C2" s="83"/>
      <c r="I2" s="170"/>
    </row>
    <row r="3" spans="1:10" s="84" customFormat="1" ht="13.5" customHeight="1">
      <c r="A3" s="83" t="s">
        <v>155</v>
      </c>
      <c r="B3" s="83"/>
      <c r="C3" s="83"/>
      <c r="I3" s="170"/>
    </row>
    <row r="4" spans="1:10" s="84" customFormat="1" ht="15" customHeight="1">
      <c r="A4" s="85" t="s">
        <v>156</v>
      </c>
      <c r="B4" s="83"/>
      <c r="C4" s="83"/>
      <c r="I4" s="170"/>
    </row>
    <row r="5" spans="1:10" s="84" customFormat="1" ht="15" customHeight="1">
      <c r="A5" s="85"/>
      <c r="B5" s="83"/>
      <c r="C5" s="83"/>
      <c r="I5" s="170"/>
    </row>
    <row r="6" spans="1:10" ht="24.75" customHeight="1">
      <c r="B6" s="87" t="s">
        <v>185</v>
      </c>
      <c r="C6" s="53"/>
      <c r="D6" s="53"/>
      <c r="E6" s="53"/>
      <c r="F6" s="88"/>
      <c r="G6" s="88"/>
      <c r="H6" s="88"/>
      <c r="I6" s="171"/>
    </row>
    <row r="7" spans="1:10" ht="15" customHeight="1">
      <c r="B7" s="87"/>
      <c r="C7" s="53"/>
      <c r="D7" s="53"/>
      <c r="E7" s="53"/>
      <c r="F7" s="88"/>
      <c r="G7" s="88"/>
      <c r="H7" s="88"/>
      <c r="I7" s="171"/>
    </row>
    <row r="8" spans="1:10">
      <c r="B8" s="123" t="s">
        <v>158</v>
      </c>
      <c r="C8" s="90"/>
      <c r="D8" s="90"/>
      <c r="E8" s="53"/>
      <c r="F8" s="91"/>
      <c r="G8" s="53"/>
      <c r="H8" s="53"/>
      <c r="I8" s="172"/>
    </row>
    <row r="9" spans="1:10">
      <c r="B9" s="138"/>
      <c r="C9" s="139"/>
      <c r="D9" s="139"/>
      <c r="E9" s="139"/>
      <c r="F9" s="92"/>
      <c r="G9" s="92"/>
      <c r="H9" s="138"/>
      <c r="I9" s="140"/>
    </row>
    <row r="10" spans="1:10" ht="13.8">
      <c r="B10" s="93" t="s">
        <v>159</v>
      </c>
      <c r="C10" s="51"/>
      <c r="D10" s="94"/>
      <c r="E10" s="52"/>
      <c r="F10" s="134" t="s">
        <v>160</v>
      </c>
      <c r="G10" s="135"/>
      <c r="H10" s="141" t="s">
        <v>75</v>
      </c>
      <c r="I10" s="142"/>
      <c r="J10" s="95"/>
    </row>
    <row r="11" spans="1:10" ht="13.8">
      <c r="B11" s="96" t="s">
        <v>161</v>
      </c>
      <c r="C11" s="51"/>
      <c r="D11" s="94"/>
      <c r="E11" s="53"/>
      <c r="F11" s="134" t="s">
        <v>162</v>
      </c>
      <c r="G11" s="135"/>
      <c r="H11" s="143">
        <v>44265</v>
      </c>
      <c r="I11" s="144"/>
      <c r="J11" s="95"/>
    </row>
    <row r="12" spans="1:10" ht="13.8">
      <c r="B12" s="96" t="s">
        <v>163</v>
      </c>
      <c r="C12" s="51"/>
      <c r="D12" s="94"/>
      <c r="E12" s="53"/>
      <c r="F12" s="134" t="s">
        <v>164</v>
      </c>
      <c r="G12" s="135"/>
      <c r="H12" s="136" t="s">
        <v>165</v>
      </c>
      <c r="I12" s="137"/>
      <c r="J12" s="95"/>
    </row>
    <row r="13" spans="1:10" ht="13.8">
      <c r="B13" s="96" t="s">
        <v>166</v>
      </c>
      <c r="C13" s="51"/>
      <c r="D13" s="94"/>
      <c r="E13" s="53"/>
      <c r="F13" s="134" t="s">
        <v>167</v>
      </c>
      <c r="G13" s="135"/>
      <c r="H13" s="136" t="s">
        <v>168</v>
      </c>
      <c r="I13" s="137"/>
      <c r="J13" s="95"/>
    </row>
    <row r="14" spans="1:10" ht="13.8">
      <c r="B14" s="129" t="s">
        <v>169</v>
      </c>
      <c r="C14" s="130"/>
      <c r="D14" s="130"/>
      <c r="E14" s="130"/>
      <c r="F14" s="134" t="s">
        <v>170</v>
      </c>
      <c r="G14" s="135"/>
      <c r="H14" s="136" t="s">
        <v>152</v>
      </c>
      <c r="I14" s="137"/>
      <c r="J14" s="95"/>
    </row>
    <row r="15" spans="1:10" ht="13.8">
      <c r="B15" s="131" t="s">
        <v>171</v>
      </c>
      <c r="C15" s="132"/>
      <c r="D15" s="132"/>
      <c r="E15" s="132"/>
      <c r="F15" s="134" t="s">
        <v>172</v>
      </c>
      <c r="G15" s="135"/>
      <c r="H15" s="136" t="s">
        <v>180</v>
      </c>
      <c r="I15" s="137"/>
      <c r="J15" s="95"/>
    </row>
    <row r="16" spans="1:10">
      <c r="B16" s="98"/>
      <c r="C16" s="99"/>
      <c r="D16" s="99"/>
      <c r="E16" s="99"/>
      <c r="F16" s="98"/>
      <c r="G16" s="53"/>
      <c r="H16" s="98"/>
      <c r="I16" s="173" t="s">
        <v>126</v>
      </c>
    </row>
    <row r="17" spans="2:10" ht="13.8">
      <c r="B17" s="100" t="s">
        <v>173</v>
      </c>
      <c r="C17" s="146" t="s">
        <v>174</v>
      </c>
      <c r="D17" s="147"/>
      <c r="E17" s="147"/>
      <c r="F17" s="147"/>
      <c r="G17" s="147"/>
      <c r="H17" s="101" t="s">
        <v>175</v>
      </c>
      <c r="I17" s="174" t="s">
        <v>176</v>
      </c>
    </row>
    <row r="18" spans="2:10" ht="13.8">
      <c r="B18" s="102"/>
      <c r="C18" s="103"/>
      <c r="D18" s="103"/>
      <c r="E18" s="103"/>
      <c r="F18" s="103"/>
      <c r="G18" s="103"/>
      <c r="H18" s="104"/>
      <c r="I18" s="175"/>
      <c r="J18" s="95"/>
    </row>
    <row r="19" spans="2:10" ht="13.8">
      <c r="B19" s="102" t="s">
        <v>177</v>
      </c>
      <c r="C19" s="103"/>
      <c r="D19" s="103"/>
      <c r="E19" s="103"/>
      <c r="F19" s="103"/>
      <c r="G19" s="103"/>
      <c r="H19" s="104"/>
      <c r="I19" s="175"/>
      <c r="J19" s="95"/>
    </row>
    <row r="20" spans="2:10" ht="13.8">
      <c r="B20" s="102"/>
      <c r="C20" s="103"/>
      <c r="D20" s="103"/>
      <c r="E20" s="103"/>
      <c r="F20" s="103"/>
      <c r="G20" s="103"/>
      <c r="H20" s="104"/>
      <c r="I20" s="175"/>
      <c r="J20" s="95"/>
    </row>
    <row r="21" spans="2:10" ht="15.6">
      <c r="B21" s="105">
        <v>1</v>
      </c>
      <c r="C21" s="103" t="s">
        <v>187</v>
      </c>
      <c r="D21" s="103"/>
      <c r="E21" s="103"/>
      <c r="F21" s="103"/>
      <c r="G21" s="103"/>
      <c r="H21" s="104">
        <v>676</v>
      </c>
      <c r="I21" s="176">
        <v>540.79999999999995</v>
      </c>
      <c r="J21" s="95"/>
    </row>
    <row r="22" spans="2:10" ht="13.8">
      <c r="B22" s="105"/>
      <c r="C22" s="106"/>
      <c r="D22" s="107"/>
      <c r="E22" s="107"/>
      <c r="F22" s="108"/>
      <c r="G22" s="108"/>
      <c r="H22" s="109"/>
      <c r="I22" s="175"/>
      <c r="J22" s="95"/>
    </row>
    <row r="23" spans="2:10" ht="23.25" customHeight="1">
      <c r="B23" s="110"/>
      <c r="C23" s="111"/>
      <c r="D23" s="112"/>
      <c r="E23" s="113"/>
      <c r="F23" s="114" t="s">
        <v>46</v>
      </c>
      <c r="G23" s="115"/>
      <c r="H23" s="116">
        <f>SUM(H21:H22)</f>
        <v>676</v>
      </c>
      <c r="I23" s="177">
        <f>SUM(I21:I22)</f>
        <v>540.79999999999995</v>
      </c>
      <c r="J23" s="95"/>
    </row>
    <row r="24" spans="2:10">
      <c r="B24" s="117"/>
      <c r="C24" s="118"/>
      <c r="D24" s="119"/>
      <c r="E24" s="123"/>
      <c r="F24" s="92"/>
      <c r="G24" s="92"/>
      <c r="H24" s="92"/>
      <c r="I24" s="172"/>
    </row>
    <row r="25" spans="2:10">
      <c r="B25" s="120"/>
      <c r="C25" s="123"/>
      <c r="D25" s="121"/>
      <c r="E25" s="123"/>
      <c r="F25" s="148" t="s">
        <v>178</v>
      </c>
      <c r="G25" s="148"/>
      <c r="H25" s="148"/>
      <c r="I25" s="148"/>
    </row>
    <row r="26" spans="2:10">
      <c r="B26" s="120"/>
      <c r="C26" s="123"/>
      <c r="D26" s="121"/>
      <c r="E26" s="123"/>
      <c r="F26" s="53"/>
      <c r="G26" s="53"/>
      <c r="H26" s="53"/>
      <c r="I26" s="172"/>
    </row>
    <row r="27" spans="2:10">
      <c r="B27" s="120"/>
      <c r="C27" s="123"/>
      <c r="D27" s="121"/>
      <c r="E27" s="123"/>
      <c r="F27" s="53"/>
      <c r="G27" s="53"/>
      <c r="H27" s="53"/>
      <c r="I27" s="172"/>
    </row>
    <row r="28" spans="2:10">
      <c r="B28" s="120"/>
      <c r="C28" s="123"/>
      <c r="D28" s="121"/>
      <c r="E28" s="123"/>
      <c r="F28" s="53"/>
      <c r="G28" s="53"/>
      <c r="H28" s="53"/>
      <c r="I28" s="172"/>
    </row>
    <row r="29" spans="2:10">
      <c r="B29" s="120"/>
      <c r="C29" s="123"/>
      <c r="D29" s="121"/>
      <c r="E29" s="123"/>
      <c r="F29" s="53"/>
      <c r="G29" s="53"/>
      <c r="H29" s="53"/>
      <c r="I29" s="172"/>
    </row>
    <row r="30" spans="2:10">
      <c r="B30" s="120"/>
      <c r="C30" s="123"/>
      <c r="D30" s="121"/>
      <c r="E30" s="123"/>
      <c r="F30" s="53"/>
      <c r="G30" s="53"/>
    </row>
    <row r="31" spans="2:10" ht="13.8" thickBot="1">
      <c r="B31" s="120"/>
      <c r="C31" s="123"/>
      <c r="D31" s="121"/>
      <c r="E31" s="123"/>
      <c r="F31" s="53"/>
      <c r="G31" s="53"/>
      <c r="H31" s="122"/>
      <c r="I31" s="179"/>
    </row>
    <row r="32" spans="2:10">
      <c r="H32" s="145" t="s">
        <v>179</v>
      </c>
      <c r="I32" s="145"/>
    </row>
  </sheetData>
  <mergeCells count="19">
    <mergeCell ref="B15:E15"/>
    <mergeCell ref="F15:G15"/>
    <mergeCell ref="H15:I15"/>
    <mergeCell ref="C17:G17"/>
    <mergeCell ref="F25:I25"/>
    <mergeCell ref="H32:I32"/>
    <mergeCell ref="F12:G12"/>
    <mergeCell ref="H12:I12"/>
    <mergeCell ref="F13:G13"/>
    <mergeCell ref="H13:I13"/>
    <mergeCell ref="B14:E14"/>
    <mergeCell ref="F14:G14"/>
    <mergeCell ref="H14:I14"/>
    <mergeCell ref="B9:E9"/>
    <mergeCell ref="H9:I9"/>
    <mergeCell ref="F10:G10"/>
    <mergeCell ref="H10:I10"/>
    <mergeCell ref="F11:G11"/>
    <mergeCell ref="H11:I11"/>
  </mergeCells>
  <pageMargins left="0.70866141732283472" right="0.70866141732283472" top="0.74803149606299213" bottom="0.74803149606299213" header="0.31496062992125984" footer="0.31496062992125984"/>
  <pageSetup paperSize="9" scale="8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COVER</vt:lpstr>
      <vt:lpstr>LAB</vt:lpstr>
      <vt:lpstr>MAT 1</vt:lpstr>
      <vt:lpstr>MAT 2</vt:lpstr>
      <vt:lpstr>MAT 3</vt:lpstr>
      <vt:lpstr>MAT 4</vt:lpstr>
      <vt:lpstr>SUPP-1</vt:lpstr>
      <vt:lpstr>SUPP-2</vt:lpstr>
      <vt:lpstr>SUPP-3</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2021-06-04T06:53:17Z</cp:lastPrinted>
  <dcterms:created xsi:type="dcterms:W3CDTF">2020-09-09T09:05:40Z</dcterms:created>
  <dcterms:modified xsi:type="dcterms:W3CDTF">2021-06-28T09:27:53Z</dcterms:modified>
</cp:coreProperties>
</file>