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A\PA UBI DOC\Est 2020\"/>
    </mc:Choice>
  </mc:AlternateContent>
  <bookViews>
    <workbookView xWindow="0" yWindow="0" windowWidth="16000" windowHeight="4100"/>
  </bookViews>
  <sheets>
    <sheet name="COVER" sheetId="2" r:id="rId1"/>
    <sheet name="LAB" sheetId="5" r:id="rId2"/>
    <sheet name="MAT" sheetId="8" r:id="rId3"/>
    <sheet name="MAT (2)" sheetId="9" r:id="rId4"/>
    <sheet name="MAT (3)" sheetId="10" r:id="rId5"/>
    <sheet name="SURVEYOR'S PARTICULARS"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0" l="1"/>
  <c r="G24" i="10"/>
  <c r="G25" i="10"/>
  <c r="G34" i="9"/>
  <c r="G34" i="8"/>
  <c r="G25" i="5"/>
  <c r="F25" i="10" l="1"/>
  <c r="F24" i="10"/>
  <c r="F23" i="10"/>
  <c r="F34" i="9"/>
  <c r="F34" i="8"/>
  <c r="F19" i="10"/>
  <c r="F28" i="9"/>
  <c r="F15" i="9"/>
  <c r="F18" i="8"/>
  <c r="F13" i="8"/>
  <c r="F25" i="5"/>
</calcChain>
</file>

<file path=xl/sharedStrings.xml><?xml version="1.0" encoding="utf-8"?>
<sst xmlns="http://schemas.openxmlformats.org/spreadsheetml/2006/main" count="221" uniqueCount="146">
  <si>
    <t>:</t>
  </si>
  <si>
    <t>WIP</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</si>
  <si>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</si>
  <si>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</si>
  <si>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</si>
  <si>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</si>
  <si>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</si>
  <si>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</si>
  <si>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</si>
  <si>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</si>
  <si>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</si>
  <si>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</si>
  <si>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</si>
  <si>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</si>
  <si>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</si>
  <si>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</si>
  <si>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</si>
  <si>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</si>
  <si>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</si>
  <si>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</si>
  <si>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</si>
  <si>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</si>
  <si>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</si>
  <si>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</si>
  <si>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</si>
  <si>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</si>
  <si>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</si>
  <si>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</si>
  <si>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</si>
  <si>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</si>
  <si>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</si>
  <si>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</si>
  <si>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</si>
  <si>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</si>
  <si>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</si>
  <si>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</si>
  <si>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</si>
  <si>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</si>
  <si>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</si>
  <si>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</si>
  <si>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</si>
  <si>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</si>
  <si>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</si>
  <si>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</si>
  <si>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</si>
  <si>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</si>
  <si>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ALL CHARGES ARE INCLUSIVE OF GST</t>
  </si>
  <si>
    <t>LEGEND:</t>
  </si>
  <si>
    <t>SPARE PARTS ARE SPECIAL NETT.</t>
  </si>
  <si>
    <t>REMARKS (OK) = APPROVED, REMARKS (X) = NOT APROVED</t>
  </si>
  <si>
    <t>NAME</t>
  </si>
  <si>
    <t>SURVEYED DATE</t>
  </si>
  <si>
    <t>AUTHORISED DATE</t>
  </si>
  <si>
    <t>EXCESS COST</t>
  </si>
  <si>
    <t>LIABILITY</t>
  </si>
  <si>
    <t>PLEASE NOTE</t>
  </si>
  <si>
    <t>THIS ESTIMATE IS BASED ON VISUAL INSPECTION OF THE AFFECTED VEHICLE. SHOULD WE REQUIRE FURTHER LAOUR CHARGES AND SPARE PARTS IN THE PROGRESS OF REPAIR, WE SHALL INFORM YOU ACCORDINGLY.
FOR INSPECTION OF VEHICLE, PLEASE REFER TO 
MS. NORAH KHAI AT TEL: 6768 9828 FOR APPOINTMENT.</t>
  </si>
  <si>
    <t xml:space="preserve">YOURS FAITHFULLY, </t>
  </si>
  <si>
    <t>PREMIUM AUTOMOBILES PTE LTD</t>
  </si>
  <si>
    <t>JOHNNY BOO</t>
  </si>
  <si>
    <t>BODY REPAIR MANAGER</t>
  </si>
  <si>
    <t>ALLAN WU</t>
  </si>
  <si>
    <t>CLAIMS CONSULTANT</t>
  </si>
  <si>
    <t>SUNDRIES</t>
  </si>
  <si>
    <t>OWN DAMAGE CLAIM</t>
  </si>
  <si>
    <t>AIG ASIA PACIFIC INSURANCE PTE LTD</t>
  </si>
  <si>
    <t>78 SHENTON WAY</t>
  </si>
  <si>
    <t>#07-16 AIG BUILDING</t>
  </si>
  <si>
    <t>SINGAPORE 079120</t>
  </si>
  <si>
    <t>ATTN: MR. ADRIAN LING - MOTOR CLAIMS DEPT</t>
  </si>
  <si>
    <t>TEL: 6841 0055 - FAX: 6256 4315</t>
  </si>
  <si>
    <r>
      <t>VEHICLE</t>
    </r>
    <r>
      <rPr>
        <b/>
        <u/>
        <sz val="10"/>
        <rFont val="Audi Type"/>
        <family val="2"/>
      </rPr>
      <t xml:space="preserve"> NOT IN</t>
    </r>
    <r>
      <rPr>
        <b/>
        <sz val="10"/>
        <rFont val="Audi Type"/>
        <family val="2"/>
      </rPr>
      <t xml:space="preserve"> WORKSHOP. KINDLY ARRANGE FOR SURVEY.</t>
    </r>
  </si>
  <si>
    <t>-</t>
  </si>
  <si>
    <t>NEC</t>
  </si>
  <si>
    <t>PA/OD/0806/2020/NS</t>
  </si>
  <si>
    <t>MR TEO LIAN BENG</t>
  </si>
  <si>
    <t>1 BURGHLEY DRIVE</t>
  </si>
  <si>
    <t>SINGAPORE 558974</t>
  </si>
  <si>
    <t>HP +65 96688467</t>
  </si>
  <si>
    <t>SLA 6669 J</t>
  </si>
  <si>
    <t>AUDI Q3 SPORTSBACK 1.4 TFS</t>
  </si>
  <si>
    <t>CZD 893411</t>
  </si>
  <si>
    <t>WAUZZZF31L1101739</t>
  </si>
  <si>
    <t>ALONG SERANGOON GARDEN NEAR YIO CHU KANG</t>
  </si>
  <si>
    <t>ESTIMATED LABOUR CHARGES FOR ACCIDENT VEHICLE SLA 6669 J</t>
  </si>
  <si>
    <t>MATERIAL LIST FOR ACCIDENT VEHICLE REGN NO. SLA 6669 J</t>
  </si>
  <si>
    <t>SUB TOTAL SPARE PARTS</t>
  </si>
  <si>
    <t>TO REMOVE, CHECK AND TRANSFER FRONT WIRE HARNESS FOR HEADLIGHTS, HORNS, OUTSIDE TEMPERATURE SENSOR, HEADLIGHT WASHER ASSY AND FRONT PARKING AID.</t>
  </si>
  <si>
    <t>TO REMOVE AND TRANSFER LHS HEADLIGHT CONTROL UNIT AND POWER MODULE.</t>
  </si>
  <si>
    <t>TO DISMANTLE AND RENEW FRONT BUMPER, LHS FRONT FENDER, BONNET AND LHS HEADLIGHT. RE-ORGANISE CRASH MANAGEMENT COMPONENTS. REINSTALL ALL PARTS REMOVED.</t>
  </si>
  <si>
    <t>TO RESPRAY FRONT BUMPER, FRONT BUMPER LOWER SPOILER, LHS FRONT FENDER, BONNET AND BOTH FRONT WHEEL ARCH TRIMS.</t>
  </si>
  <si>
    <t>TO CARRY OUT CALIBRATION FOR FRONT RADAR SENSOR.</t>
  </si>
  <si>
    <t>FRONT BUMPER</t>
  </si>
  <si>
    <t>FRONT BUMPER FIXING PARTS</t>
  </si>
  <si>
    <t>FRONT BUMPER CLOSING ELEMENT - LH</t>
  </si>
  <si>
    <t>FRONT BUMPER TRIM</t>
  </si>
  <si>
    <t>FRONT BUMPER GRILLE - CENTRE</t>
  </si>
  <si>
    <t>ULTRASOUND SENSOR SUPPORT - LH / RH</t>
  </si>
  <si>
    <t>FRONT BUMPER TOP COVER</t>
  </si>
  <si>
    <t>FRONT BUMPER CLOSING ELEMENT</t>
  </si>
  <si>
    <t>FRONT SPOILER</t>
  </si>
  <si>
    <t>FRONT BUMPER AIR GUIDE GRILLE - LH</t>
  </si>
  <si>
    <t>FRONT BUMPER BRACKET</t>
  </si>
  <si>
    <t>RADIATOR GRILLE</t>
  </si>
  <si>
    <t>RADIATOR GRILLE STRIKER PLATE</t>
  </si>
  <si>
    <t>RADIATOR GRILLE COVER</t>
  </si>
  <si>
    <t>RADIATOR GRILLE BRACKET</t>
  </si>
  <si>
    <t>FRONT BUMPER CARRIER</t>
  </si>
  <si>
    <t>FRONT BUMPER FOAM FILLER PIECE</t>
  </si>
  <si>
    <t>CAUTION SIGN STICKER</t>
  </si>
  <si>
    <t>AIRCON STICKER</t>
  </si>
  <si>
    <t>FRONT PARKING AID SENSOR</t>
  </si>
  <si>
    <t>FRONT PARKING AID SEAL RING</t>
  </si>
  <si>
    <t>SIGNAL HORN - LH HIGH TONE</t>
  </si>
  <si>
    <t>SPRING SHACKLE - LH</t>
  </si>
  <si>
    <t>FRONT BUMPER GUIDE SECTION - LH</t>
  </si>
  <si>
    <t>FRONT FENDER - LH</t>
  </si>
  <si>
    <t>FRONT FENDER ATTACHMENT PARTS</t>
  </si>
  <si>
    <t>FRONT FENDER BRACE - LH</t>
  </si>
  <si>
    <t>FRONT FENDER BRACKET - LH</t>
  </si>
  <si>
    <t>FRONT WHEEL HOUSING LINER - LH</t>
  </si>
  <si>
    <t>WHEEL HOUSING LINER ATTACHMENT PARTS</t>
  </si>
  <si>
    <t>BONNET</t>
  </si>
  <si>
    <t>BONNET ATTACHMENT PARTS</t>
  </si>
  <si>
    <t>BONNET LID HINGE - LH / RH</t>
  </si>
  <si>
    <t>BONNET IMPACT PROTECTION - CENTRE</t>
  </si>
  <si>
    <t>BONNET RELEASE ELEMENT</t>
  </si>
  <si>
    <t>BONNET RELEASE LEVER</t>
  </si>
  <si>
    <t>BONNET BOWDEN CABLE - CENTRE</t>
  </si>
  <si>
    <t>HEADLIGHT MOUNTING - LH</t>
  </si>
  <si>
    <t>LED HEADLIGHT - LH</t>
  </si>
  <si>
    <t>LIFT CYLINDER - LH</t>
  </si>
  <si>
    <t>LIFT CYLINDER HOSE</t>
  </si>
  <si>
    <t>RADIATOR AIR GUIDE - LH</t>
  </si>
  <si>
    <t>RADIATOR AIR GUIDE - UPPER</t>
  </si>
  <si>
    <t>FRONT WHEEL COVER - LH / RH</t>
  </si>
  <si>
    <t>FRONT NO PLATE</t>
  </si>
  <si>
    <t>RADIATOR GRILLE INNER COVER</t>
  </si>
  <si>
    <t>ULTRASOUND SENSOR BRACKET - LH</t>
  </si>
  <si>
    <t>FRONT BUMPER AIR GUIDE GRILLE TRIM - LH</t>
  </si>
  <si>
    <t>c/f</t>
  </si>
  <si>
    <t>bl-03/12/20</t>
  </si>
  <si>
    <t>Hi Adrian</t>
  </si>
  <si>
    <t>8 days exclude 1 Sunday</t>
  </si>
  <si>
    <t xml:space="preserve">Parts - Germany </t>
  </si>
  <si>
    <t>jb 9 Dec 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</si>
</sst>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00_-;\-&quot;$&quot;* #,##0.00_-;_-&quot;$&quot;* &quot;-&quot;??_-;_-@_-"/>
  </numFmts>
  <fonts count="27">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b/>
      <i/>
      <sz val="12"/>
      <color rgb="FFFF0000"/>
      <name val="Audi Type"/>
      <family val="2"/>
    </font>
    <font>
      <i/>
      <sz val="10"/>
      <color theme="1"/>
      <name val="Audi Type"/>
    </font>
    <font>
      <i/>
      <sz val="10"/>
      <name val="Audi Type"/>
    </font>
    <font>
      <b/>
      <i/>
      <u/>
      <sz val="10"/>
      <color theme="1"/>
      <name val="Audi Type"/>
    </font>
    <font>
      <b/>
      <i/>
      <sz val="10"/>
      <color theme="1"/>
      <name val="Audi Type"/>
    </font>
    <font>
      <b/>
      <i/>
      <sz val="12"/>
      <color rgb="FFFF0000"/>
      <name val="Audi Type"/>
    </font>
    <font>
      <b/>
      <i/>
      <sz val="10"/>
      <color rgb="FFFF0000"/>
      <name val="Audi Type"/>
    </font>
    <font>
      <b/>
      <i/>
      <u/>
      <sz val="10"/>
      <color rgb="FFFF0000"/>
      <name val="Audi Type"/>
    </font>
  </fonts>
  <fills count="4">
    <fill>
      <patternFill patternType="none"/>
    </fill>
    <fill>
      <patternFill patternType="gray125"/>
    </fill>
    <fill>
      <patternFill patternType="solid">
        <fgColor rgb="FFFFC7CE"/>
      </patternFill>
    </fill>
    <fill>
      <patternFill patternType="solid">
        <fgColor rgb="FF00B0F0"/>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s>
  <cellStyleXfs count="17">
    <xf numFmtId="0" fontId="0" fillId="0" borderId="0"/>
    <xf numFmtId="44" fontId="1" fillId="0" borderId="0" applyFont="0" applyFill="0" applyBorder="0" applyAlignment="0" applyProtection="0"/>
    <xf numFmtId="0" fontId="2" fillId="2" borderId="0" applyNumberFormat="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16" fillId="0" borderId="1" xfId="0" applyFont="1" applyBorder="1"/>
    <xf numFmtId="0" fontId="9" fillId="0" borderId="0" xfId="0" applyFont="1" applyAlignment="1">
      <alignment horizontal="center" vertical="center"/>
    </xf>
    <xf numFmtId="44" fontId="9" fillId="0" borderId="0" xfId="1" applyFont="1" applyAlignment="1">
      <alignment horizontal="center" vertical="center"/>
    </xf>
    <xf numFmtId="44" fontId="10" fillId="0" borderId="0" xfId="1" applyFont="1" applyAlignment="1">
      <alignment horizontal="center" vertical="center"/>
    </xf>
    <xf numFmtId="44" fontId="6" fillId="0" borderId="0" xfId="1" applyFont="1" applyAlignment="1">
      <alignment horizontal="center" vertical="center"/>
    </xf>
    <xf numFmtId="44" fontId="15" fillId="0" borderId="0" xfId="1" applyFont="1" applyAlignment="1">
      <alignment horizontal="center" vertical="center"/>
    </xf>
    <xf numFmtId="44" fontId="16" fillId="0" borderId="0" xfId="1" applyFont="1" applyAlignment="1">
      <alignment horizontal="center" vertical="center"/>
    </xf>
    <xf numFmtId="44" fontId="16" fillId="0" borderId="1" xfId="1" applyFont="1" applyBorder="1" applyAlignment="1">
      <alignment horizontal="center" vertical="center"/>
    </xf>
    <xf numFmtId="0" fontId="9" fillId="0" borderId="0" xfId="0" applyFont="1" applyAlignment="1">
      <alignment horizontal="left" vertical="center"/>
    </xf>
    <xf numFmtId="44" fontId="9" fillId="0" borderId="3" xfId="1" applyFont="1" applyBorder="1" applyAlignment="1">
      <alignment horizontal="center" vertical="center"/>
    </xf>
    <xf numFmtId="44" fontId="4" fillId="0" borderId="0" xfId="1"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wrapText="1"/>
    </xf>
    <xf numFmtId="0" fontId="16" fillId="0" borderId="1" xfId="0" applyFont="1" applyBorder="1" applyAlignment="1"/>
    <xf numFmtId="0" fontId="9" fillId="0" borderId="0" xfId="0" applyFont="1" applyAlignment="1">
      <alignment horizontal="right"/>
    </xf>
    <xf numFmtId="0" fontId="9" fillId="0" borderId="0" xfId="0" applyFont="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center" vertical="center" wrapText="1"/>
    </xf>
    <xf numFmtId="44" fontId="9" fillId="0" borderId="0" xfId="1" applyFont="1" applyAlignment="1">
      <alignment horizontal="center" vertical="center" wrapText="1"/>
    </xf>
    <xf numFmtId="0" fontId="9" fillId="0" borderId="0" xfId="0" applyFont="1" applyAlignment="1">
      <alignment wrapText="1"/>
    </xf>
    <xf numFmtId="44" fontId="4" fillId="0" borderId="2" xfId="1" applyFont="1" applyBorder="1" applyAlignment="1">
      <alignment horizontal="center" vertical="center"/>
    </xf>
    <xf numFmtId="44" fontId="4" fillId="0" borderId="4" xfId="1" applyFont="1" applyBorder="1" applyAlignment="1">
      <alignment horizontal="center"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6" fillId="0" borderId="0" xfId="3" applyFont="1" applyAlignment="1">
      <alignment vertical="center"/>
    </xf>
    <xf numFmtId="0" fontId="6" fillId="0" borderId="0" xfId="3" applyFont="1"/>
    <xf numFmtId="0" fontId="7" fillId="0" borderId="0" xfId="3" applyFont="1" applyAlignment="1">
      <alignment vertical="center"/>
    </xf>
    <xf numFmtId="0" fontId="8" fillId="0" borderId="0" xfId="3" applyFont="1" applyAlignment="1">
      <alignment vertical="center"/>
    </xf>
    <xf numFmtId="0" fontId="9" fillId="0" borderId="0" xfId="0" applyFont="1"/>
    <xf numFmtId="0" fontId="11" fillId="0" borderId="0" xfId="3" applyFont="1" applyAlignment="1">
      <alignment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17" fillId="0" borderId="0" xfId="0" applyFont="1" applyAlignment="1">
      <alignment horizontal="left" vertical="center"/>
    </xf>
    <xf numFmtId="0" fontId="9" fillId="0" borderId="0" xfId="0" applyFont="1" applyAlignment="1">
      <alignment horizontal="left" vertical="center" wrapText="1"/>
    </xf>
    <xf numFmtId="14" fontId="10" fillId="0" borderId="0" xfId="0" applyNumberFormat="1" applyFont="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wrapText="1"/>
    </xf>
    <xf numFmtId="0" fontId="19" fillId="0" borderId="0" xfId="0" applyFont="1" applyAlignment="1">
      <alignment horizontal="right"/>
    </xf>
    <xf numFmtId="0" fontId="9" fillId="0" borderId="0" xfId="0" applyFont="1" applyAlignment="1">
      <alignment horizontal="left" vertical="center" wrapText="1"/>
    </xf>
    <xf numFmtId="0" fontId="16" fillId="0" borderId="1" xfId="0" applyFont="1" applyBorder="1" applyAlignment="1">
      <alignment horizontal="center"/>
    </xf>
    <xf numFmtId="44" fontId="16" fillId="0" borderId="0" xfId="1" applyFont="1" applyAlignment="1">
      <alignment horizontal="center" vertical="center"/>
    </xf>
    <xf numFmtId="0" fontId="16" fillId="0" borderId="1" xfId="0" applyFont="1" applyBorder="1" applyAlignment="1">
      <alignment horizontal="left"/>
    </xf>
    <xf numFmtId="0" fontId="6" fillId="0" borderId="0" xfId="3" applyFont="1" applyAlignment="1">
      <alignment horizontal="left" vertical="top" wrapText="1"/>
    </xf>
    <xf numFmtId="0" fontId="20" fillId="0" borderId="0" xfId="0" applyFont="1"/>
    <xf numFmtId="0" fontId="21" fillId="0" borderId="0" xfId="3" applyFont="1"/>
    <xf numFmtId="0" fontId="22" fillId="0" borderId="0" xfId="0" applyFont="1"/>
    <xf numFmtId="44" fontId="23" fillId="0" borderId="1" xfId="1" applyFont="1" applyBorder="1" applyAlignment="1">
      <alignment horizontal="center" vertical="center"/>
    </xf>
    <xf numFmtId="0" fontId="24" fillId="0" borderId="0" xfId="0" applyFont="1"/>
    <xf numFmtId="44" fontId="24" fillId="0" borderId="0" xfId="1" applyFont="1"/>
    <xf numFmtId="44" fontId="24" fillId="0" borderId="0" xfId="1" applyFont="1" applyAlignment="1">
      <alignment vertical="center"/>
    </xf>
    <xf numFmtId="44" fontId="24" fillId="0" borderId="0" xfId="1" applyFont="1" applyAlignment="1">
      <alignment vertical="center" wrapText="1"/>
    </xf>
    <xf numFmtId="0" fontId="20" fillId="0" borderId="0" xfId="0" applyFont="1" applyAlignment="1">
      <alignment wrapText="1"/>
    </xf>
    <xf numFmtId="44" fontId="24" fillId="0" borderId="2" xfId="1" applyFont="1" applyBorder="1" applyAlignment="1">
      <alignment horizontal="center" vertical="center"/>
    </xf>
    <xf numFmtId="44" fontId="24" fillId="0" borderId="0" xfId="1" applyFont="1" applyBorder="1" applyAlignment="1">
      <alignment horizontal="center" vertical="center"/>
    </xf>
    <xf numFmtId="44" fontId="24" fillId="0" borderId="4" xfId="1" applyFont="1" applyBorder="1" applyAlignment="1">
      <alignment horizontal="center" vertical="center"/>
    </xf>
    <xf numFmtId="0" fontId="21" fillId="3" borderId="0" xfId="3" applyFont="1" applyFill="1"/>
    <xf numFmtId="0" fontId="21" fillId="3" borderId="0" xfId="2" applyFont="1" applyFill="1"/>
    <xf numFmtId="44" fontId="25" fillId="0" borderId="0" xfId="1" applyFont="1" applyAlignment="1">
      <alignment vertical="center"/>
    </xf>
    <xf numFmtId="44" fontId="25" fillId="0" borderId="0" xfId="1" applyFont="1" applyAlignment="1">
      <alignment horizontal="right" vertical="center"/>
    </xf>
    <xf numFmtId="44" fontId="26" fillId="0" borderId="0" xfId="1" applyFont="1" applyAlignment="1">
      <alignment vertical="center"/>
    </xf>
    <xf numFmtId="44" fontId="25" fillId="0" borderId="0" xfId="1" applyFont="1" applyAlignment="1">
      <alignment horizontal="center" vertical="center"/>
    </xf>
    <xf numFmtId="44" fontId="25" fillId="0" borderId="1" xfId="1" applyFont="1" applyBorder="1" applyAlignment="1">
      <alignment horizontal="center" vertical="center"/>
    </xf>
  </cellXfs>
  <cellStyles count="17">
    <cellStyle name="Bad" xfId="2" builtinId="27"/>
    <cellStyle name="Currency" xfId="1" builtinId="4"/>
    <cellStyle name="Currency 2" xfId="4"/>
    <cellStyle name="Currency 2 2" xfId="16"/>
    <cellStyle name="Currency 2 3" xfId="14"/>
    <cellStyle name="Currency 2 4" xfId="12"/>
    <cellStyle name="Currency 2 5" xfId="10"/>
    <cellStyle name="Currency 3 2 2" xfId="5"/>
    <cellStyle name="Currency 3 2 2 2" xfId="15"/>
    <cellStyle name="Currency 3 2 2 3" xfId="13"/>
    <cellStyle name="Currency 3 2 2 4" xfId="11"/>
    <cellStyle name="Normal" xfId="0" builtinId="0"/>
    <cellStyle name="Normal 2" xfId="3"/>
    <cellStyle name="Normal 2 2 2 2" xfId="7"/>
    <cellStyle name="Normal 3" xfId="9"/>
    <cellStyle name="Normal 4 2 2" xfId="6"/>
    <cellStyle name="Normal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609600</xdr:colOff>
      <xdr:row>0</xdr:row>
      <xdr:rowOff>0</xdr:rowOff>
    </xdr:from>
    <xdr:to>
      <xdr:col>5</xdr:col>
      <xdr:colOff>408666</xdr:colOff>
      <xdr:row>1</xdr:row>
      <xdr:rowOff>108075</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95775" y="0"/>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609600</xdr:colOff>
      <xdr:row>0</xdr:row>
      <xdr:rowOff>0</xdr:rowOff>
    </xdr:from>
    <xdr:to>
      <xdr:col>6</xdr:col>
      <xdr:colOff>322941</xdr:colOff>
      <xdr:row>1</xdr:row>
      <xdr:rowOff>108075</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4350" y="0"/>
          <a:ext cx="780141" cy="27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331437</xdr:colOff>
      <xdr:row>1</xdr:row>
      <xdr:rowOff>108075</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981075</xdr:colOff>
      <xdr:row>0</xdr:row>
      <xdr:rowOff>0</xdr:rowOff>
    </xdr:from>
    <xdr:to>
      <xdr:col>6</xdr:col>
      <xdr:colOff>332466</xdr:colOff>
      <xdr:row>1</xdr:row>
      <xdr:rowOff>108075</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3400" y="0"/>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331437</xdr:colOff>
      <xdr:row>1</xdr:row>
      <xdr:rowOff>101725</xdr:rowOff>
    </xdr:to>
    <xdr:pic>
      <xdr:nvPicPr>
        <xdr:cNvPr id="2" name="Picture 1">
          <a:extLst>
            <a:ext uri="{FF2B5EF4-FFF2-40B4-BE49-F238E27FC236}">
              <a16:creationId xmlns="" xmlns:a16="http://schemas.microsoft.com/office/drawing/2014/main" id="{A6DD9C4B-F8A2-45B3-ACDC-3A00EE374A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981075</xdr:colOff>
      <xdr:row>0</xdr:row>
      <xdr:rowOff>0</xdr:rowOff>
    </xdr:from>
    <xdr:to>
      <xdr:col>6</xdr:col>
      <xdr:colOff>332466</xdr:colOff>
      <xdr:row>1</xdr:row>
      <xdr:rowOff>101725</xdr:rowOff>
    </xdr:to>
    <xdr:pic>
      <xdr:nvPicPr>
        <xdr:cNvPr id="3" name="Picture 2">
          <a:extLst>
            <a:ext uri="{FF2B5EF4-FFF2-40B4-BE49-F238E27FC236}">
              <a16:creationId xmlns="" xmlns:a16="http://schemas.microsoft.com/office/drawing/2014/main" id="{BF72D176-5AB6-47A7-9C02-A9A262EB3C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3400" y="0"/>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331437</xdr:colOff>
      <xdr:row>1</xdr:row>
      <xdr:rowOff>101725</xdr:rowOff>
    </xdr:to>
    <xdr:pic>
      <xdr:nvPicPr>
        <xdr:cNvPr id="2" name="Picture 1">
          <a:extLst>
            <a:ext uri="{FF2B5EF4-FFF2-40B4-BE49-F238E27FC236}">
              <a16:creationId xmlns="" xmlns:a16="http://schemas.microsoft.com/office/drawing/2014/main" id="{5A77F86A-3BA6-46F0-B0FA-E42DBF830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981075</xdr:colOff>
      <xdr:row>0</xdr:row>
      <xdr:rowOff>0</xdr:rowOff>
    </xdr:from>
    <xdr:to>
      <xdr:col>6</xdr:col>
      <xdr:colOff>332466</xdr:colOff>
      <xdr:row>1</xdr:row>
      <xdr:rowOff>101725</xdr:rowOff>
    </xdr:to>
    <xdr:pic>
      <xdr:nvPicPr>
        <xdr:cNvPr id="3" name="Picture 2">
          <a:extLst>
            <a:ext uri="{FF2B5EF4-FFF2-40B4-BE49-F238E27FC236}">
              <a16:creationId xmlns="" xmlns:a16="http://schemas.microsoft.com/office/drawing/2014/main" id="{879D2B1F-5855-446B-BB3D-7FC08E12B8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3400" y="0"/>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581025</xdr:colOff>
      <xdr:row>0</xdr:row>
      <xdr:rowOff>0</xdr:rowOff>
    </xdr:from>
    <xdr:to>
      <xdr:col>5</xdr:col>
      <xdr:colOff>380091</xdr:colOff>
      <xdr:row>1</xdr:row>
      <xdr:rowOff>108075</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7200" y="0"/>
          <a:ext cx="780141" cy="27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topLeftCell="A16" zoomScaleNormal="100" workbookViewId="0">
      <selection activeCell="H20" sqref="H20"/>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3</v>
      </c>
      <c r="B3" s="1"/>
      <c r="C3" s="1"/>
      <c r="F3" s="12"/>
    </row>
    <row r="4" spans="1:6" s="2" customFormat="1" ht="12" customHeight="1">
      <c r="A4" s="23" t="s">
        <v>14</v>
      </c>
      <c r="B4" s="1"/>
      <c r="C4" s="1"/>
    </row>
    <row r="5" spans="1:6" s="2" customFormat="1" ht="13.5" customHeight="1">
      <c r="A5" s="24" t="s">
        <v>4</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5</v>
      </c>
      <c r="C9" s="15" t="s">
        <v>0</v>
      </c>
      <c r="D9" s="1" t="s">
        <v>6</v>
      </c>
    </row>
    <row r="10" spans="1:6" s="2" customFormat="1" ht="15.65" customHeight="1">
      <c r="A10" s="13" t="s">
        <v>7</v>
      </c>
      <c r="C10" s="15" t="s">
        <v>0</v>
      </c>
      <c r="D10" s="1" t="s">
        <v>11</v>
      </c>
    </row>
    <row r="11" spans="1:6" s="2" customFormat="1" ht="15.65" customHeight="1">
      <c r="A11" s="13" t="s">
        <v>8</v>
      </c>
      <c r="C11" s="15" t="s">
        <v>0</v>
      </c>
      <c r="D11" s="3" t="s">
        <v>12</v>
      </c>
    </row>
    <row r="12" spans="1:6" s="2" customFormat="1" ht="15.65" customHeight="1">
      <c r="A12" s="13" t="s">
        <v>9</v>
      </c>
      <c r="C12" s="15" t="s">
        <v>0</v>
      </c>
      <c r="D12" s="3" t="s">
        <v>13</v>
      </c>
    </row>
    <row r="13" spans="1:6" s="2" customFormat="1" ht="15.65" customHeight="1">
      <c r="A13" s="13" t="s">
        <v>10</v>
      </c>
      <c r="C13" s="15" t="s">
        <v>0</v>
      </c>
      <c r="D13" s="1" t="s">
        <v>74</v>
      </c>
    </row>
    <row r="14" spans="1:6" s="2" customFormat="1" ht="15.65" customHeight="1">
      <c r="A14" s="13" t="s">
        <v>2</v>
      </c>
      <c r="C14" s="15" t="s">
        <v>0</v>
      </c>
      <c r="D14" s="4">
        <v>44131</v>
      </c>
    </row>
    <row r="15" spans="1:6" s="2" customFormat="1" ht="15.65" customHeight="1">
      <c r="A15" s="13" t="s">
        <v>1</v>
      </c>
      <c r="C15" s="15" t="s">
        <v>0</v>
      </c>
      <c r="D15" s="54">
        <v>54572</v>
      </c>
    </row>
    <row r="16" spans="1:6" s="2" customFormat="1" ht="14.15" customHeight="1">
      <c r="A16" s="1"/>
      <c r="B16" s="15"/>
      <c r="C16" s="5"/>
    </row>
    <row r="17" spans="1:6" s="2" customFormat="1" ht="19.5" customHeight="1">
      <c r="A17" s="13" t="s">
        <v>71</v>
      </c>
      <c r="B17" s="15"/>
      <c r="C17" s="6"/>
    </row>
    <row r="18" spans="1:6" s="2" customFormat="1" ht="13">
      <c r="A18" s="13"/>
      <c r="B18" s="15"/>
      <c r="C18" s="13"/>
    </row>
    <row r="19" spans="1:6" s="2" customFormat="1" ht="15.75" customHeight="1">
      <c r="A19" s="60" t="s">
        <v>65</v>
      </c>
      <c r="B19" s="61"/>
      <c r="C19" s="58"/>
      <c r="D19" s="56"/>
      <c r="E19" s="97" t="s">
        <v>142</v>
      </c>
      <c r="F19" s="97"/>
    </row>
    <row r="20" spans="1:6" s="17" customFormat="1" ht="18.75" customHeight="1">
      <c r="A20" s="55" t="s">
        <v>66</v>
      </c>
      <c r="B20" s="62"/>
      <c r="C20" s="62"/>
      <c r="D20" s="56"/>
      <c r="E20" s="98" t="s">
        <v>143</v>
      </c>
      <c r="F20" s="98"/>
    </row>
    <row r="21" spans="1:6" s="17" customFormat="1" ht="14.15" customHeight="1">
      <c r="A21" s="55" t="s">
        <v>67</v>
      </c>
      <c r="B21" s="63"/>
      <c r="C21" s="63"/>
      <c r="D21" s="56"/>
      <c r="E21" s="98" t="s">
        <v>144</v>
      </c>
      <c r="F21" s="98"/>
    </row>
    <row r="22" spans="1:6" s="17" customFormat="1" ht="15.65" customHeight="1">
      <c r="A22" s="55" t="s">
        <v>68</v>
      </c>
      <c r="B22" s="63"/>
      <c r="C22" s="63"/>
      <c r="D22" s="56"/>
      <c r="E22" s="98" t="s">
        <v>145</v>
      </c>
      <c r="F22" s="98"/>
    </row>
    <row r="23" spans="1:6" s="17" customFormat="1" ht="15.65" customHeight="1">
      <c r="A23" s="55"/>
      <c r="B23" s="63"/>
      <c r="C23" s="63"/>
      <c r="D23" s="56"/>
    </row>
    <row r="24" spans="1:6" s="17" customFormat="1" ht="15.65" customHeight="1">
      <c r="A24" s="64" t="s">
        <v>69</v>
      </c>
      <c r="B24" s="65"/>
      <c r="C24" s="62"/>
      <c r="D24" s="56"/>
    </row>
    <row r="25" spans="1:6" s="2" customFormat="1" ht="14.15" customHeight="1">
      <c r="A25" s="64" t="s">
        <v>70</v>
      </c>
      <c r="B25" s="66"/>
      <c r="C25" s="57"/>
      <c r="D25" s="56"/>
    </row>
    <row r="26" spans="1:6" s="2" customFormat="1" ht="14.15" customHeight="1">
      <c r="A26" s="18"/>
      <c r="B26" s="20"/>
      <c r="C26" s="5"/>
      <c r="D26" s="1"/>
    </row>
    <row r="27" spans="1:6" s="2" customFormat="1" ht="15.65" customHeight="1">
      <c r="A27" s="13" t="s">
        <v>15</v>
      </c>
      <c r="C27" s="15" t="s">
        <v>0</v>
      </c>
      <c r="D27" s="1" t="s">
        <v>75</v>
      </c>
    </row>
    <row r="28" spans="1:6" s="2" customFormat="1" ht="15.65" customHeight="1">
      <c r="A28" s="13" t="s">
        <v>16</v>
      </c>
      <c r="C28" s="15" t="s">
        <v>0</v>
      </c>
      <c r="D28" s="1" t="s">
        <v>76</v>
      </c>
    </row>
    <row r="29" spans="1:6" s="2" customFormat="1" ht="15.65" customHeight="1">
      <c r="A29" s="13"/>
      <c r="C29" s="15"/>
      <c r="D29" s="1" t="s">
        <v>77</v>
      </c>
    </row>
    <row r="30" spans="1:6" s="2" customFormat="1" ht="15.65" customHeight="1">
      <c r="A30" s="13" t="s">
        <v>17</v>
      </c>
      <c r="C30" s="15" t="s">
        <v>0</v>
      </c>
      <c r="D30" s="1" t="s">
        <v>78</v>
      </c>
    </row>
    <row r="31" spans="1:6" s="2" customFormat="1" ht="15.65" customHeight="1">
      <c r="A31" s="13" t="s">
        <v>18</v>
      </c>
      <c r="C31" s="15" t="s">
        <v>0</v>
      </c>
      <c r="D31" s="1" t="s">
        <v>64</v>
      </c>
    </row>
    <row r="32" spans="1:6" s="2" customFormat="1" ht="13">
      <c r="A32" s="13" t="s">
        <v>19</v>
      </c>
      <c r="C32" s="15" t="s">
        <v>0</v>
      </c>
      <c r="D32" s="7">
        <v>2070112668</v>
      </c>
    </row>
    <row r="33" spans="1:4" s="2" customFormat="1" ht="21.75" customHeight="1">
      <c r="A33" s="13" t="s">
        <v>20</v>
      </c>
      <c r="C33" s="15" t="s">
        <v>0</v>
      </c>
      <c r="D33" s="13" t="s">
        <v>79</v>
      </c>
    </row>
    <row r="34" spans="1:4" s="2" customFormat="1" ht="13">
      <c r="A34" s="13" t="s">
        <v>21</v>
      </c>
      <c r="C34" s="15" t="s">
        <v>0</v>
      </c>
      <c r="D34" s="1" t="s">
        <v>80</v>
      </c>
    </row>
    <row r="35" spans="1:4" s="2" customFormat="1" ht="15.65" customHeight="1">
      <c r="A35" s="21" t="s">
        <v>22</v>
      </c>
      <c r="C35" s="22" t="s">
        <v>0</v>
      </c>
      <c r="D35" s="8">
        <v>44042</v>
      </c>
    </row>
    <row r="36" spans="1:4" s="2" customFormat="1" ht="15.65" customHeight="1">
      <c r="A36" s="13" t="s">
        <v>23</v>
      </c>
      <c r="C36" s="15" t="s">
        <v>0</v>
      </c>
      <c r="D36" s="7" t="s">
        <v>81</v>
      </c>
    </row>
    <row r="37" spans="1:4" s="2" customFormat="1" ht="15.65" customHeight="1">
      <c r="A37" s="13" t="s">
        <v>24</v>
      </c>
      <c r="C37" s="15" t="s">
        <v>0</v>
      </c>
      <c r="D37" s="7" t="s">
        <v>82</v>
      </c>
    </row>
    <row r="38" spans="1:4" s="2" customFormat="1" ht="15.65" customHeight="1">
      <c r="A38" s="13" t="s">
        <v>25</v>
      </c>
      <c r="C38" s="15" t="s">
        <v>0</v>
      </c>
      <c r="D38" s="7" t="s">
        <v>72</v>
      </c>
    </row>
    <row r="39" spans="1:4" s="2" customFormat="1" ht="15.65" customHeight="1">
      <c r="A39" s="13" t="s">
        <v>26</v>
      </c>
      <c r="C39" s="15" t="s">
        <v>0</v>
      </c>
      <c r="D39" s="4" t="s">
        <v>72</v>
      </c>
    </row>
    <row r="40" spans="1:4" s="2" customFormat="1" ht="15.65" customHeight="1">
      <c r="A40" s="13" t="s">
        <v>27</v>
      </c>
      <c r="C40" s="15" t="s">
        <v>0</v>
      </c>
      <c r="D40" s="1" t="s">
        <v>30</v>
      </c>
    </row>
    <row r="41" spans="1:4" s="2" customFormat="1" ht="15.65" customHeight="1">
      <c r="A41" s="13" t="s">
        <v>28</v>
      </c>
      <c r="C41" s="15" t="s">
        <v>0</v>
      </c>
      <c r="D41" s="4">
        <v>44129</v>
      </c>
    </row>
    <row r="42" spans="1:4" s="2" customFormat="1" ht="15.65" customHeight="1">
      <c r="A42" s="13" t="s">
        <v>29</v>
      </c>
      <c r="C42" s="15" t="s">
        <v>0</v>
      </c>
      <c r="D42" s="4" t="s">
        <v>83</v>
      </c>
    </row>
  </sheetData>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A19" zoomScaleNormal="100" workbookViewId="0">
      <selection activeCell="G4" sqref="G1:G1048576"/>
    </sheetView>
  </sheetViews>
  <sheetFormatPr defaultColWidth="14.7265625" defaultRowHeight="13"/>
  <cols>
    <col min="1" max="1" width="4.7265625" style="9" customWidth="1"/>
    <col min="2" max="3" width="14.7265625" style="9"/>
    <col min="4" max="4" width="17.1796875" style="9" customWidth="1"/>
    <col min="5" max="5" width="4.453125" style="67" bestFit="1" customWidth="1"/>
    <col min="6" max="6" width="16" style="28" bestFit="1" customWidth="1"/>
    <col min="7" max="7" width="20.54296875" style="99" customWidth="1"/>
    <col min="8" max="16384" width="14.7265625" style="9"/>
  </cols>
  <sheetData>
    <row r="1" spans="1:7">
      <c r="D1" s="10"/>
      <c r="E1" s="73"/>
      <c r="F1" s="29"/>
    </row>
    <row r="2" spans="1:7">
      <c r="D2" s="10"/>
      <c r="E2" s="73"/>
      <c r="F2" s="29"/>
    </row>
    <row r="3" spans="1:7" s="2" customFormat="1" ht="13.5" customHeight="1">
      <c r="A3" s="23" t="s">
        <v>3</v>
      </c>
      <c r="B3" s="1"/>
      <c r="C3" s="1"/>
      <c r="E3" s="14"/>
      <c r="F3" s="30"/>
      <c r="G3" s="100"/>
    </row>
    <row r="4" spans="1:7" s="2" customFormat="1" ht="10.5" customHeight="1">
      <c r="A4" s="23" t="s">
        <v>14</v>
      </c>
      <c r="B4" s="1"/>
      <c r="C4" s="1"/>
      <c r="E4" s="14"/>
      <c r="F4" s="30"/>
      <c r="G4" s="99"/>
    </row>
    <row r="5" spans="1:7" s="2" customFormat="1" ht="13.5" customHeight="1">
      <c r="A5" s="24" t="s">
        <v>4</v>
      </c>
      <c r="B5" s="1"/>
      <c r="C5" s="1"/>
      <c r="E5" s="14"/>
      <c r="F5" s="30"/>
      <c r="G5" s="99"/>
    </row>
    <row r="6" spans="1:7" s="2" customFormat="1" ht="15" customHeight="1">
      <c r="A6" s="1"/>
      <c r="B6" s="1"/>
      <c r="C6" s="1"/>
      <c r="E6" s="14"/>
      <c r="F6" s="30"/>
      <c r="G6" s="99"/>
    </row>
    <row r="7" spans="1:7" s="25" customFormat="1" ht="15.5">
      <c r="A7" s="53" t="s">
        <v>84</v>
      </c>
      <c r="E7" s="74"/>
      <c r="F7" s="31"/>
      <c r="G7" s="101"/>
    </row>
    <row r="9" spans="1:7">
      <c r="F9" s="32" t="s">
        <v>33</v>
      </c>
      <c r="G9" s="102" t="s">
        <v>35</v>
      </c>
    </row>
    <row r="10" spans="1:7">
      <c r="A10" s="26" t="s">
        <v>31</v>
      </c>
      <c r="B10" s="81" t="s">
        <v>32</v>
      </c>
      <c r="C10" s="81"/>
      <c r="D10" s="81"/>
      <c r="E10" s="75"/>
      <c r="F10" s="33" t="s">
        <v>34</v>
      </c>
      <c r="G10" s="103" t="s">
        <v>36</v>
      </c>
    </row>
    <row r="13" spans="1:7" ht="57" customHeight="1">
      <c r="A13" s="27">
        <v>1</v>
      </c>
      <c r="B13" s="80" t="s">
        <v>87</v>
      </c>
      <c r="C13" s="80"/>
      <c r="D13" s="80"/>
      <c r="E13" s="67" t="s">
        <v>31</v>
      </c>
      <c r="F13" s="28">
        <v>480</v>
      </c>
      <c r="G13" s="91">
        <v>480</v>
      </c>
    </row>
    <row r="14" spans="1:7" ht="15.5">
      <c r="B14" s="34"/>
      <c r="C14" s="34"/>
      <c r="D14" s="34"/>
      <c r="G14" s="91"/>
    </row>
    <row r="15" spans="1:7" ht="33" customHeight="1">
      <c r="A15" s="27">
        <v>2</v>
      </c>
      <c r="B15" s="80" t="s">
        <v>88</v>
      </c>
      <c r="C15" s="80"/>
      <c r="D15" s="80"/>
      <c r="E15" s="67" t="s">
        <v>31</v>
      </c>
      <c r="F15" s="28">
        <v>400</v>
      </c>
      <c r="G15" s="91">
        <v>250</v>
      </c>
    </row>
    <row r="16" spans="1:7" ht="15.5">
      <c r="B16" s="34"/>
      <c r="C16" s="34"/>
      <c r="D16" s="34"/>
      <c r="G16" s="91"/>
    </row>
    <row r="17" spans="1:7" ht="53.25" customHeight="1">
      <c r="A17" s="27">
        <v>3</v>
      </c>
      <c r="B17" s="80" t="s">
        <v>89</v>
      </c>
      <c r="C17" s="80"/>
      <c r="D17" s="80"/>
      <c r="F17" s="28">
        <v>3200</v>
      </c>
      <c r="G17" s="91">
        <v>550</v>
      </c>
    </row>
    <row r="18" spans="1:7" ht="15.5">
      <c r="B18" s="34"/>
      <c r="C18" s="34"/>
      <c r="D18" s="34"/>
      <c r="G18" s="91"/>
    </row>
    <row r="19" spans="1:7" ht="47.25" customHeight="1">
      <c r="A19" s="27">
        <v>4</v>
      </c>
      <c r="B19" s="80" t="s">
        <v>90</v>
      </c>
      <c r="C19" s="80"/>
      <c r="D19" s="80"/>
      <c r="F19" s="28">
        <v>4800</v>
      </c>
      <c r="G19" s="91">
        <v>1775</v>
      </c>
    </row>
    <row r="20" spans="1:7" s="59" customFormat="1" ht="15.5">
      <c r="A20" s="67"/>
      <c r="B20" s="77"/>
      <c r="C20" s="77"/>
      <c r="D20" s="77"/>
      <c r="E20" s="67"/>
      <c r="F20" s="28"/>
      <c r="G20" s="91"/>
    </row>
    <row r="21" spans="1:7" s="59" customFormat="1" ht="26.25" customHeight="1">
      <c r="A21" s="67">
        <v>5</v>
      </c>
      <c r="B21" s="80" t="s">
        <v>91</v>
      </c>
      <c r="C21" s="80"/>
      <c r="D21" s="80"/>
      <c r="E21" s="67" t="s">
        <v>31</v>
      </c>
      <c r="F21" s="28">
        <v>280</v>
      </c>
      <c r="G21" s="91">
        <v>280</v>
      </c>
    </row>
    <row r="22" spans="1:7" s="59" customFormat="1" ht="15.5">
      <c r="A22" s="67"/>
      <c r="B22" s="72"/>
      <c r="C22" s="72"/>
      <c r="D22" s="72"/>
      <c r="E22" s="67"/>
      <c r="F22" s="28"/>
      <c r="G22" s="91"/>
    </row>
    <row r="23" spans="1:7" s="59" customFormat="1" ht="15.5">
      <c r="A23" s="67">
        <v>6</v>
      </c>
      <c r="B23" s="80" t="s">
        <v>37</v>
      </c>
      <c r="C23" s="80"/>
      <c r="D23" s="80"/>
      <c r="E23" s="67" t="s">
        <v>31</v>
      </c>
      <c r="F23" s="28">
        <v>192</v>
      </c>
      <c r="G23" s="91">
        <v>192</v>
      </c>
    </row>
    <row r="24" spans="1:7">
      <c r="A24" s="27"/>
      <c r="B24" s="80"/>
      <c r="C24" s="80"/>
      <c r="D24" s="80"/>
    </row>
    <row r="25" spans="1:7" ht="16" thickBot="1">
      <c r="A25" s="27"/>
      <c r="B25" s="37" t="s">
        <v>38</v>
      </c>
      <c r="C25" s="38"/>
      <c r="D25" s="38"/>
      <c r="E25" s="70" t="s">
        <v>0</v>
      </c>
      <c r="F25" s="48">
        <f>SUM(F13:F23)</f>
        <v>9352</v>
      </c>
      <c r="G25" s="96">
        <f>SUM(G13:G23)</f>
        <v>3527</v>
      </c>
    </row>
    <row r="26" spans="1:7" ht="13.5" thickTop="1">
      <c r="B26" s="34"/>
      <c r="C26" s="34"/>
      <c r="D26" s="34"/>
      <c r="F26" s="35"/>
    </row>
    <row r="27" spans="1:7">
      <c r="B27" s="34"/>
      <c r="C27" s="34"/>
      <c r="D27" s="34"/>
    </row>
    <row r="28" spans="1:7">
      <c r="B28" s="34"/>
      <c r="C28" s="34"/>
      <c r="D28" s="34"/>
    </row>
    <row r="29" spans="1:7">
      <c r="B29" s="34"/>
      <c r="C29" s="34"/>
      <c r="D29" s="34"/>
    </row>
    <row r="30" spans="1:7">
      <c r="B30" s="34"/>
      <c r="C30" s="34"/>
      <c r="D30" s="34"/>
    </row>
    <row r="31" spans="1:7">
      <c r="B31" s="34"/>
      <c r="C31" s="34"/>
      <c r="D31" s="34"/>
    </row>
    <row r="32" spans="1:7">
      <c r="B32" s="34"/>
      <c r="C32" s="34"/>
      <c r="D32" s="34"/>
    </row>
    <row r="33" spans="2:4">
      <c r="B33" s="34"/>
      <c r="C33" s="34"/>
      <c r="D33" s="34"/>
    </row>
    <row r="34" spans="2:4">
      <c r="B34" s="34"/>
      <c r="C34" s="34"/>
      <c r="D34" s="34"/>
    </row>
    <row r="35" spans="2:4">
      <c r="B35" s="34"/>
      <c r="C35" s="34"/>
      <c r="D35" s="34"/>
    </row>
    <row r="36" spans="2:4">
      <c r="B36" s="34"/>
      <c r="C36" s="34"/>
      <c r="D36" s="34"/>
    </row>
    <row r="37" spans="2:4">
      <c r="B37" s="34"/>
      <c r="C37" s="34"/>
      <c r="D37" s="34"/>
    </row>
    <row r="38" spans="2:4">
      <c r="B38" s="34"/>
      <c r="C38" s="34"/>
      <c r="D38" s="34"/>
    </row>
    <row r="39" spans="2:4">
      <c r="B39" s="34"/>
      <c r="C39" s="34"/>
      <c r="D39" s="34"/>
    </row>
    <row r="40" spans="2:4">
      <c r="B40" s="34"/>
      <c r="C40" s="34"/>
      <c r="D40" s="34"/>
    </row>
    <row r="41" spans="2:4">
      <c r="B41" s="34"/>
      <c r="C41" s="34"/>
      <c r="D41" s="34"/>
    </row>
    <row r="42" spans="2:4">
      <c r="B42" s="34"/>
      <c r="C42" s="34"/>
      <c r="D42" s="34"/>
    </row>
    <row r="43" spans="2:4">
      <c r="B43" s="34"/>
      <c r="C43" s="34"/>
      <c r="D43" s="34"/>
    </row>
    <row r="44" spans="2:4">
      <c r="B44" s="34"/>
      <c r="C44" s="34"/>
      <c r="D44" s="34"/>
    </row>
    <row r="45" spans="2:4">
      <c r="B45" s="34"/>
      <c r="C45" s="34"/>
      <c r="D45" s="34"/>
    </row>
    <row r="46" spans="2:4">
      <c r="B46" s="34"/>
      <c r="C46" s="34"/>
      <c r="D46" s="34"/>
    </row>
    <row r="47" spans="2:4">
      <c r="B47" s="34"/>
      <c r="C47" s="34"/>
      <c r="D47" s="34"/>
    </row>
    <row r="48" spans="2:4">
      <c r="B48" s="34"/>
      <c r="C48" s="34"/>
      <c r="D48" s="34"/>
    </row>
    <row r="49" spans="2:4">
      <c r="B49" s="34"/>
      <c r="C49" s="34"/>
      <c r="D49" s="34"/>
    </row>
    <row r="50" spans="2:4">
      <c r="B50" s="34"/>
      <c r="C50" s="34"/>
      <c r="D50" s="34"/>
    </row>
    <row r="51" spans="2:4">
      <c r="B51" s="34"/>
      <c r="C51" s="34"/>
      <c r="D51" s="34"/>
    </row>
    <row r="52" spans="2:4">
      <c r="B52" s="34"/>
      <c r="C52" s="34"/>
      <c r="D52" s="34"/>
    </row>
    <row r="53" spans="2:4">
      <c r="B53" s="34"/>
      <c r="C53" s="34"/>
      <c r="D53" s="34"/>
    </row>
    <row r="54" spans="2:4">
      <c r="B54" s="34"/>
      <c r="C54" s="34"/>
      <c r="D54" s="34"/>
    </row>
    <row r="55" spans="2:4">
      <c r="B55" s="34"/>
      <c r="C55" s="34"/>
      <c r="D55" s="34"/>
    </row>
    <row r="56" spans="2:4">
      <c r="B56" s="34"/>
      <c r="C56" s="34"/>
      <c r="D56" s="34"/>
    </row>
    <row r="57" spans="2:4">
      <c r="B57" s="34"/>
      <c r="C57" s="34"/>
      <c r="D57" s="34"/>
    </row>
    <row r="58" spans="2:4">
      <c r="B58" s="34"/>
      <c r="C58" s="34"/>
      <c r="D58" s="34"/>
    </row>
    <row r="59" spans="2:4">
      <c r="B59" s="34"/>
      <c r="C59" s="34"/>
      <c r="D59" s="34"/>
    </row>
    <row r="60" spans="2:4">
      <c r="B60" s="34"/>
      <c r="C60" s="34"/>
      <c r="D60" s="34"/>
    </row>
    <row r="61" spans="2:4">
      <c r="B61" s="34"/>
      <c r="C61" s="34"/>
      <c r="D61" s="34"/>
    </row>
    <row r="62" spans="2:4">
      <c r="B62" s="34"/>
      <c r="C62" s="34"/>
      <c r="D62" s="34"/>
    </row>
    <row r="63" spans="2:4">
      <c r="B63" s="34"/>
      <c r="C63" s="34"/>
      <c r="D63" s="34"/>
    </row>
    <row r="64" spans="2:4">
      <c r="B64" s="34"/>
      <c r="C64" s="34"/>
      <c r="D64" s="34"/>
    </row>
    <row r="65" spans="2:4">
      <c r="B65" s="34"/>
      <c r="C65" s="34"/>
      <c r="D65" s="34"/>
    </row>
    <row r="66" spans="2:4">
      <c r="B66" s="34"/>
      <c r="C66" s="34"/>
      <c r="D66" s="34"/>
    </row>
    <row r="67" spans="2:4">
      <c r="B67" s="34"/>
      <c r="C67" s="34"/>
      <c r="D67" s="34"/>
    </row>
    <row r="68" spans="2:4">
      <c r="B68" s="34"/>
      <c r="C68" s="34"/>
      <c r="D68" s="34"/>
    </row>
  </sheetData>
  <mergeCells count="8">
    <mergeCell ref="B24:D24"/>
    <mergeCell ref="B10:D10"/>
    <mergeCell ref="B13:D13"/>
    <mergeCell ref="B15:D15"/>
    <mergeCell ref="B17:D17"/>
    <mergeCell ref="B19:D19"/>
    <mergeCell ref="B23:D23"/>
    <mergeCell ref="B21:D21"/>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opLeftCell="A32" zoomScaleNormal="100" workbookViewId="0">
      <selection activeCell="G32" sqref="G1:G1048576"/>
    </sheetView>
  </sheetViews>
  <sheetFormatPr defaultColWidth="14.7265625" defaultRowHeight="13"/>
  <cols>
    <col min="1" max="1" width="3.7265625" style="9" customWidth="1"/>
    <col min="2" max="2" width="15.1796875" style="9" customWidth="1"/>
    <col min="3" max="3" width="14.7265625" style="9"/>
    <col min="4" max="4" width="9.453125" style="9" customWidth="1"/>
    <col min="5" max="5" width="7.453125" style="67" customWidth="1"/>
    <col min="6" max="6" width="21.453125" style="28" customWidth="1"/>
    <col min="7" max="7" width="21.6328125" style="99" customWidth="1"/>
    <col min="8" max="16384" width="14.7265625" style="9"/>
  </cols>
  <sheetData>
    <row r="1" spans="1:7">
      <c r="D1" s="10"/>
      <c r="E1" s="73"/>
      <c r="F1" s="29"/>
    </row>
    <row r="2" spans="1:7">
      <c r="D2" s="10"/>
      <c r="E2" s="73"/>
      <c r="F2" s="29"/>
    </row>
    <row r="3" spans="1:7" s="2" customFormat="1" ht="13.5" customHeight="1">
      <c r="A3" s="23" t="s">
        <v>3</v>
      </c>
      <c r="B3" s="1"/>
      <c r="C3" s="1"/>
      <c r="E3" s="14"/>
      <c r="F3" s="30"/>
      <c r="G3" s="99"/>
    </row>
    <row r="4" spans="1:7" s="2" customFormat="1" ht="10.5" customHeight="1">
      <c r="A4" s="23" t="s">
        <v>14</v>
      </c>
      <c r="B4" s="1"/>
      <c r="C4" s="1"/>
      <c r="E4" s="14"/>
      <c r="F4" s="30"/>
      <c r="G4" s="99"/>
    </row>
    <row r="5" spans="1:7" s="2" customFormat="1" ht="13.5" customHeight="1">
      <c r="A5" s="24" t="s">
        <v>4</v>
      </c>
      <c r="B5" s="1"/>
      <c r="C5" s="1"/>
      <c r="E5" s="14"/>
      <c r="F5" s="30"/>
      <c r="G5" s="99"/>
    </row>
    <row r="6" spans="1:7" s="2" customFormat="1" ht="15" customHeight="1">
      <c r="A6" s="1"/>
      <c r="B6" s="1"/>
      <c r="C6" s="1"/>
      <c r="E6" s="14"/>
      <c r="F6" s="30"/>
      <c r="G6" s="99"/>
    </row>
    <row r="7" spans="1:7" s="25" customFormat="1" ht="15.5">
      <c r="A7" s="53" t="s">
        <v>85</v>
      </c>
      <c r="E7" s="74"/>
      <c r="F7" s="31"/>
      <c r="G7" s="101"/>
    </row>
    <row r="9" spans="1:7">
      <c r="F9" s="82" t="s">
        <v>41</v>
      </c>
      <c r="G9" s="82"/>
    </row>
    <row r="10" spans="1:7">
      <c r="A10" s="26" t="s">
        <v>31</v>
      </c>
      <c r="B10" s="83" t="s">
        <v>40</v>
      </c>
      <c r="C10" s="83"/>
      <c r="D10" s="40"/>
      <c r="E10" s="33" t="s">
        <v>39</v>
      </c>
      <c r="F10" s="33" t="s">
        <v>42</v>
      </c>
      <c r="G10" s="103" t="s">
        <v>43</v>
      </c>
    </row>
    <row r="12" spans="1:7">
      <c r="A12" s="41"/>
    </row>
    <row r="13" spans="1:7" ht="22.75" customHeight="1">
      <c r="A13" s="42">
        <v>1</v>
      </c>
      <c r="B13" s="80" t="s">
        <v>92</v>
      </c>
      <c r="C13" s="80"/>
      <c r="D13" s="80"/>
      <c r="F13" s="28">
        <f>1236*2+143</f>
        <v>2615</v>
      </c>
      <c r="G13" s="91">
        <v>2091.6</v>
      </c>
    </row>
    <row r="14" spans="1:7" ht="22.75" customHeight="1">
      <c r="A14" s="42">
        <v>2</v>
      </c>
      <c r="B14" s="80" t="s">
        <v>93</v>
      </c>
      <c r="C14" s="80"/>
      <c r="D14" s="80"/>
      <c r="F14" s="28">
        <v>410</v>
      </c>
      <c r="G14" s="91"/>
    </row>
    <row r="15" spans="1:7" ht="22.75" customHeight="1">
      <c r="A15" s="42">
        <v>3</v>
      </c>
      <c r="B15" s="80" t="s">
        <v>94</v>
      </c>
      <c r="C15" s="80"/>
      <c r="D15" s="80"/>
      <c r="F15" s="28">
        <v>58</v>
      </c>
      <c r="G15" s="91"/>
    </row>
    <row r="16" spans="1:7" ht="27" customHeight="1">
      <c r="A16" s="42">
        <v>4</v>
      </c>
      <c r="B16" s="80" t="s">
        <v>95</v>
      </c>
      <c r="C16" s="80"/>
      <c r="D16" s="80"/>
      <c r="F16" s="28">
        <v>352</v>
      </c>
      <c r="G16" s="91"/>
    </row>
    <row r="17" spans="1:7" s="46" customFormat="1" ht="26.25" customHeight="1">
      <c r="A17" s="42">
        <v>5</v>
      </c>
      <c r="B17" s="80" t="s">
        <v>96</v>
      </c>
      <c r="C17" s="80"/>
      <c r="D17" s="80"/>
      <c r="E17" s="44"/>
      <c r="F17" s="45">
        <v>215</v>
      </c>
      <c r="G17" s="92"/>
    </row>
    <row r="18" spans="1:7" s="46" customFormat="1" ht="22.75" customHeight="1">
      <c r="A18" s="42">
        <v>6</v>
      </c>
      <c r="B18" s="80" t="s">
        <v>97</v>
      </c>
      <c r="C18" s="80"/>
      <c r="D18" s="80"/>
      <c r="E18" s="44">
        <v>2</v>
      </c>
      <c r="F18" s="45">
        <f>25*2</f>
        <v>50</v>
      </c>
      <c r="G18" s="92"/>
    </row>
    <row r="19" spans="1:7" s="46" customFormat="1" ht="22.75" customHeight="1">
      <c r="A19" s="42">
        <v>7</v>
      </c>
      <c r="B19" s="80" t="s">
        <v>137</v>
      </c>
      <c r="C19" s="80"/>
      <c r="D19" s="80"/>
      <c r="E19" s="44"/>
      <c r="F19" s="45">
        <v>51</v>
      </c>
      <c r="G19" s="92"/>
    </row>
    <row r="20" spans="1:7" s="46" customFormat="1" ht="22.75" customHeight="1">
      <c r="A20" s="42">
        <v>8</v>
      </c>
      <c r="B20" s="80" t="s">
        <v>99</v>
      </c>
      <c r="C20" s="80"/>
      <c r="D20" s="80"/>
      <c r="E20" s="44"/>
      <c r="F20" s="45">
        <v>188</v>
      </c>
      <c r="G20" s="92"/>
    </row>
    <row r="21" spans="1:7" s="46" customFormat="1" ht="22.75" customHeight="1">
      <c r="A21" s="42">
        <v>9</v>
      </c>
      <c r="B21" s="80" t="s">
        <v>100</v>
      </c>
      <c r="C21" s="80"/>
      <c r="D21" s="80"/>
      <c r="E21" s="44"/>
      <c r="F21" s="45">
        <v>754</v>
      </c>
      <c r="G21" s="92">
        <v>603.20000000000005</v>
      </c>
    </row>
    <row r="22" spans="1:7" s="46" customFormat="1" ht="22.75" customHeight="1">
      <c r="A22" s="42">
        <v>10</v>
      </c>
      <c r="B22" s="80" t="s">
        <v>101</v>
      </c>
      <c r="C22" s="80"/>
      <c r="D22" s="80"/>
      <c r="E22" s="44"/>
      <c r="F22" s="45">
        <v>151</v>
      </c>
      <c r="G22" s="92"/>
    </row>
    <row r="23" spans="1:7" s="46" customFormat="1" ht="22.75" customHeight="1">
      <c r="A23" s="42">
        <v>11</v>
      </c>
      <c r="B23" s="80" t="s">
        <v>139</v>
      </c>
      <c r="C23" s="80"/>
      <c r="D23" s="80"/>
      <c r="E23" s="44"/>
      <c r="F23" s="45">
        <v>162</v>
      </c>
      <c r="G23" s="92">
        <v>129.19999999999999</v>
      </c>
    </row>
    <row r="24" spans="1:7" s="46" customFormat="1" ht="22.75" customHeight="1">
      <c r="A24" s="42">
        <v>12</v>
      </c>
      <c r="B24" s="80" t="s">
        <v>102</v>
      </c>
      <c r="C24" s="80"/>
      <c r="D24" s="80"/>
      <c r="E24" s="44"/>
      <c r="F24" s="45">
        <v>21</v>
      </c>
      <c r="G24" s="92"/>
    </row>
    <row r="25" spans="1:7" s="46" customFormat="1" ht="27.75" customHeight="1">
      <c r="A25" s="42">
        <v>13</v>
      </c>
      <c r="B25" s="80" t="s">
        <v>138</v>
      </c>
      <c r="C25" s="80"/>
      <c r="D25" s="80"/>
      <c r="E25" s="44"/>
      <c r="F25" s="45">
        <v>25</v>
      </c>
      <c r="G25" s="92"/>
    </row>
    <row r="26" spans="1:7" s="46" customFormat="1" ht="22.75" customHeight="1">
      <c r="A26" s="42">
        <v>14</v>
      </c>
      <c r="B26" s="80" t="s">
        <v>103</v>
      </c>
      <c r="C26" s="80"/>
      <c r="D26" s="80"/>
      <c r="E26" s="44"/>
      <c r="F26" s="45">
        <v>1907</v>
      </c>
      <c r="G26" s="92">
        <v>1525.6</v>
      </c>
    </row>
    <row r="27" spans="1:7" s="46" customFormat="1" ht="22.75" customHeight="1">
      <c r="A27" s="42">
        <v>15</v>
      </c>
      <c r="B27" s="80" t="s">
        <v>104</v>
      </c>
      <c r="C27" s="80"/>
      <c r="D27" s="80"/>
      <c r="E27" s="44"/>
      <c r="F27" s="45">
        <v>241</v>
      </c>
      <c r="G27" s="92">
        <v>192.8</v>
      </c>
    </row>
    <row r="28" spans="1:7" s="46" customFormat="1" ht="22.75" customHeight="1">
      <c r="A28" s="42">
        <v>16</v>
      </c>
      <c r="B28" s="80" t="s">
        <v>105</v>
      </c>
      <c r="C28" s="80"/>
      <c r="D28" s="80"/>
      <c r="E28" s="44"/>
      <c r="F28" s="45">
        <v>241</v>
      </c>
      <c r="G28" s="92">
        <v>192.8</v>
      </c>
    </row>
    <row r="29" spans="1:7" s="46" customFormat="1" ht="22.75" customHeight="1">
      <c r="A29" s="42">
        <v>17</v>
      </c>
      <c r="B29" s="80" t="s">
        <v>106</v>
      </c>
      <c r="C29" s="80"/>
      <c r="D29" s="80"/>
      <c r="E29" s="44"/>
      <c r="F29" s="45">
        <v>41</v>
      </c>
      <c r="G29" s="92"/>
    </row>
    <row r="30" spans="1:7" s="46" customFormat="1" ht="22.75" customHeight="1">
      <c r="A30" s="42">
        <v>18</v>
      </c>
      <c r="B30" s="80" t="s">
        <v>107</v>
      </c>
      <c r="C30" s="80"/>
      <c r="D30" s="80"/>
      <c r="E30" s="44"/>
      <c r="F30" s="45">
        <v>834</v>
      </c>
      <c r="G30" s="92"/>
    </row>
    <row r="31" spans="1:7" s="46" customFormat="1" ht="22.75" customHeight="1">
      <c r="A31" s="42">
        <v>19</v>
      </c>
      <c r="B31" s="80" t="s">
        <v>108</v>
      </c>
      <c r="C31" s="80"/>
      <c r="D31" s="80"/>
      <c r="E31" s="44"/>
      <c r="F31" s="45">
        <v>101</v>
      </c>
      <c r="G31" s="92"/>
    </row>
    <row r="32" spans="1:7" s="46" customFormat="1" ht="22.75" customHeight="1">
      <c r="A32" s="42">
        <v>20</v>
      </c>
      <c r="B32" s="80" t="s">
        <v>98</v>
      </c>
      <c r="C32" s="80"/>
      <c r="D32" s="80"/>
      <c r="E32" s="44"/>
      <c r="F32" s="45">
        <v>121</v>
      </c>
      <c r="G32" s="92">
        <v>96.8</v>
      </c>
    </row>
    <row r="33" spans="1:7" s="46" customFormat="1" ht="10" customHeight="1">
      <c r="A33" s="43"/>
      <c r="B33" s="39"/>
      <c r="C33" s="39"/>
      <c r="D33" s="39"/>
      <c r="E33" s="44"/>
      <c r="F33" s="45"/>
      <c r="G33" s="92"/>
    </row>
    <row r="34" spans="1:7" ht="16" thickBot="1">
      <c r="A34" s="42"/>
      <c r="B34" s="68" t="s">
        <v>86</v>
      </c>
      <c r="C34" s="69"/>
      <c r="D34" s="69"/>
      <c r="E34" s="70" t="s">
        <v>0</v>
      </c>
      <c r="F34" s="48">
        <f>SUM(F13:F32)</f>
        <v>8538</v>
      </c>
      <c r="G34" s="96">
        <f>SUM(G13:G32)</f>
        <v>4832.0000000000009</v>
      </c>
    </row>
    <row r="35" spans="1:7" ht="13.5" thickTop="1">
      <c r="B35" s="34"/>
      <c r="C35" s="34"/>
      <c r="D35" s="34"/>
    </row>
    <row r="36" spans="1:7">
      <c r="B36" s="34"/>
      <c r="C36" s="34"/>
      <c r="D36" s="34"/>
    </row>
    <row r="37" spans="1:7">
      <c r="B37" s="34"/>
      <c r="C37" s="34"/>
      <c r="D37" s="34"/>
    </row>
    <row r="38" spans="1:7">
      <c r="B38" s="34"/>
      <c r="C38" s="34"/>
      <c r="D38" s="34"/>
    </row>
    <row r="39" spans="1:7">
      <c r="B39" s="34"/>
      <c r="C39" s="34"/>
      <c r="D39" s="34"/>
    </row>
    <row r="40" spans="1:7">
      <c r="B40" s="34"/>
      <c r="C40" s="34"/>
      <c r="D40" s="34"/>
    </row>
    <row r="41" spans="1:7">
      <c r="B41" s="34"/>
      <c r="C41" s="34"/>
      <c r="D41" s="34"/>
    </row>
    <row r="42" spans="1:7">
      <c r="B42" s="34"/>
      <c r="C42" s="34"/>
      <c r="D42" s="34"/>
    </row>
    <row r="43" spans="1:7">
      <c r="B43" s="34"/>
      <c r="C43" s="34"/>
      <c r="D43" s="34"/>
    </row>
    <row r="44" spans="1:7">
      <c r="B44" s="34"/>
      <c r="C44" s="34"/>
      <c r="D44" s="34"/>
    </row>
    <row r="45" spans="1:7">
      <c r="B45" s="34"/>
      <c r="C45" s="34"/>
      <c r="D45" s="34"/>
    </row>
    <row r="46" spans="1:7">
      <c r="B46" s="34"/>
      <c r="C46" s="34"/>
      <c r="D46" s="34"/>
    </row>
    <row r="47" spans="1:7">
      <c r="B47" s="34"/>
      <c r="C47" s="34"/>
      <c r="D47" s="34"/>
    </row>
    <row r="48" spans="1:7">
      <c r="B48" s="34"/>
      <c r="C48" s="34"/>
      <c r="D48" s="34"/>
    </row>
    <row r="49" spans="2:4">
      <c r="B49" s="34"/>
      <c r="C49" s="34"/>
      <c r="D49" s="34"/>
    </row>
    <row r="50" spans="2:4">
      <c r="B50" s="34"/>
      <c r="C50" s="34"/>
      <c r="D50" s="34"/>
    </row>
  </sheetData>
  <mergeCells count="22">
    <mergeCell ref="B32:D32"/>
    <mergeCell ref="B30:D30"/>
    <mergeCell ref="B25:D25"/>
    <mergeCell ref="B26:D26"/>
    <mergeCell ref="B27:D27"/>
    <mergeCell ref="B28:D28"/>
    <mergeCell ref="B29:D29"/>
    <mergeCell ref="B31:D31"/>
    <mergeCell ref="B24:D24"/>
    <mergeCell ref="F9:G9"/>
    <mergeCell ref="B23:D23"/>
    <mergeCell ref="B10:C10"/>
    <mergeCell ref="B13:D13"/>
    <mergeCell ref="B14:D14"/>
    <mergeCell ref="B15:D15"/>
    <mergeCell ref="B16:D16"/>
    <mergeCell ref="B17:D17"/>
    <mergeCell ref="B18:D18"/>
    <mergeCell ref="B19:D19"/>
    <mergeCell ref="B20:D20"/>
    <mergeCell ref="B21:D21"/>
    <mergeCell ref="B22:D22"/>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opLeftCell="A32" zoomScaleNormal="100" workbookViewId="0">
      <selection activeCell="G17" sqref="G1:G1048576"/>
    </sheetView>
  </sheetViews>
  <sheetFormatPr defaultColWidth="14.7265625" defaultRowHeight="13"/>
  <cols>
    <col min="1" max="1" width="3.7265625" style="59" customWidth="1"/>
    <col min="2" max="2" width="15.1796875" style="59" customWidth="1"/>
    <col min="3" max="3" width="14.7265625" style="59"/>
    <col min="4" max="4" width="9.453125" style="59" customWidth="1"/>
    <col min="5" max="5" width="7.453125" style="67" customWidth="1"/>
    <col min="6" max="6" width="21.453125" style="28" customWidth="1"/>
    <col min="7" max="7" width="21.6328125" style="85" customWidth="1"/>
    <col min="8" max="16384" width="14.7265625" style="59"/>
  </cols>
  <sheetData>
    <row r="1" spans="1:7">
      <c r="D1" s="10"/>
      <c r="E1" s="73"/>
      <c r="F1" s="29"/>
    </row>
    <row r="2" spans="1:7">
      <c r="D2" s="10"/>
      <c r="E2" s="73"/>
      <c r="F2" s="29"/>
    </row>
    <row r="3" spans="1:7" s="56" customFormat="1" ht="13.5" customHeight="1">
      <c r="A3" s="23" t="s">
        <v>3</v>
      </c>
      <c r="B3" s="55"/>
      <c r="C3" s="55"/>
      <c r="E3" s="14"/>
      <c r="F3" s="30"/>
      <c r="G3" s="86"/>
    </row>
    <row r="4" spans="1:7" s="56" customFormat="1" ht="10.5" customHeight="1">
      <c r="A4" s="23" t="s">
        <v>14</v>
      </c>
      <c r="B4" s="55"/>
      <c r="C4" s="55"/>
      <c r="E4" s="14"/>
      <c r="F4" s="30"/>
      <c r="G4" s="86"/>
    </row>
    <row r="5" spans="1:7" s="56" customFormat="1" ht="13.5" customHeight="1">
      <c r="A5" s="24" t="s">
        <v>4</v>
      </c>
      <c r="B5" s="55"/>
      <c r="C5" s="55"/>
      <c r="E5" s="14"/>
      <c r="F5" s="30"/>
      <c r="G5" s="86"/>
    </row>
    <row r="6" spans="1:7" s="56" customFormat="1" ht="15" customHeight="1">
      <c r="A6" s="55"/>
      <c r="B6" s="55"/>
      <c r="C6" s="55"/>
      <c r="E6" s="14"/>
      <c r="F6" s="30"/>
      <c r="G6" s="86"/>
    </row>
    <row r="7" spans="1:7" s="25" customFormat="1" ht="15.5">
      <c r="A7" s="53" t="s">
        <v>85</v>
      </c>
      <c r="E7" s="74"/>
      <c r="F7" s="31"/>
      <c r="G7" s="87"/>
    </row>
    <row r="9" spans="1:7">
      <c r="F9" s="82" t="s">
        <v>41</v>
      </c>
      <c r="G9" s="82"/>
    </row>
    <row r="10" spans="1:7">
      <c r="A10" s="26" t="s">
        <v>31</v>
      </c>
      <c r="B10" s="83" t="s">
        <v>40</v>
      </c>
      <c r="C10" s="83"/>
      <c r="D10" s="40"/>
      <c r="E10" s="33" t="s">
        <v>39</v>
      </c>
      <c r="F10" s="33" t="s">
        <v>42</v>
      </c>
      <c r="G10" s="88" t="s">
        <v>43</v>
      </c>
    </row>
    <row r="12" spans="1:7" ht="15.5">
      <c r="A12" s="41"/>
      <c r="D12" s="79" t="s">
        <v>140</v>
      </c>
      <c r="G12" s="90">
        <v>4832</v>
      </c>
    </row>
    <row r="13" spans="1:7" ht="22.75" customHeight="1">
      <c r="A13" s="42">
        <v>21</v>
      </c>
      <c r="B13" s="80" t="s">
        <v>109</v>
      </c>
      <c r="C13" s="80"/>
      <c r="D13" s="80"/>
      <c r="E13" s="67" t="s">
        <v>73</v>
      </c>
      <c r="F13" s="28">
        <v>14</v>
      </c>
      <c r="G13" s="91">
        <v>10.8</v>
      </c>
    </row>
    <row r="14" spans="1:7" ht="22.75" customHeight="1">
      <c r="A14" s="42">
        <v>22</v>
      </c>
      <c r="B14" s="80" t="s">
        <v>110</v>
      </c>
      <c r="C14" s="80"/>
      <c r="D14" s="80"/>
      <c r="E14" s="67" t="s">
        <v>73</v>
      </c>
      <c r="F14" s="28">
        <v>8</v>
      </c>
      <c r="G14" s="91">
        <v>5.68</v>
      </c>
    </row>
    <row r="15" spans="1:7" ht="22.75" customHeight="1">
      <c r="A15" s="42">
        <v>23</v>
      </c>
      <c r="B15" s="80" t="s">
        <v>111</v>
      </c>
      <c r="C15" s="80"/>
      <c r="D15" s="80"/>
      <c r="E15" s="67">
        <v>2</v>
      </c>
      <c r="F15" s="28">
        <f>242*2</f>
        <v>484</v>
      </c>
    </row>
    <row r="16" spans="1:7" ht="27" customHeight="1">
      <c r="A16" s="42">
        <v>24</v>
      </c>
      <c r="B16" s="80" t="s">
        <v>112</v>
      </c>
      <c r="C16" s="80"/>
      <c r="D16" s="80"/>
      <c r="E16" s="67">
        <v>4</v>
      </c>
      <c r="F16" s="28">
        <v>14</v>
      </c>
    </row>
    <row r="17" spans="1:7" s="46" customFormat="1" ht="26.25" customHeight="1">
      <c r="A17" s="42">
        <v>25</v>
      </c>
      <c r="B17" s="80" t="s">
        <v>113</v>
      </c>
      <c r="C17" s="80"/>
      <c r="D17" s="80"/>
      <c r="E17" s="44"/>
      <c r="F17" s="45">
        <v>133</v>
      </c>
      <c r="G17" s="93"/>
    </row>
    <row r="18" spans="1:7" s="46" customFormat="1" ht="22.75" customHeight="1">
      <c r="A18" s="42">
        <v>26</v>
      </c>
      <c r="B18" s="80" t="s">
        <v>114</v>
      </c>
      <c r="C18" s="80"/>
      <c r="D18" s="80"/>
      <c r="E18" s="44"/>
      <c r="F18" s="45">
        <v>22</v>
      </c>
      <c r="G18" s="93"/>
    </row>
    <row r="19" spans="1:7" s="46" customFormat="1" ht="22.75" customHeight="1">
      <c r="A19" s="42">
        <v>27</v>
      </c>
      <c r="B19" s="80" t="s">
        <v>115</v>
      </c>
      <c r="C19" s="80"/>
      <c r="D19" s="80"/>
      <c r="E19" s="44"/>
      <c r="F19" s="45">
        <v>38</v>
      </c>
      <c r="G19" s="93"/>
    </row>
    <row r="20" spans="1:7" s="46" customFormat="1" ht="22.75" customHeight="1">
      <c r="A20" s="42">
        <v>28</v>
      </c>
      <c r="B20" s="80" t="s">
        <v>116</v>
      </c>
      <c r="C20" s="80"/>
      <c r="D20" s="80"/>
      <c r="E20" s="44"/>
      <c r="F20" s="45">
        <v>1271</v>
      </c>
      <c r="G20" s="93"/>
    </row>
    <row r="21" spans="1:7" s="46" customFormat="1" ht="22.75" customHeight="1">
      <c r="A21" s="42">
        <v>29</v>
      </c>
      <c r="B21" s="80" t="s">
        <v>117</v>
      </c>
      <c r="C21" s="80"/>
      <c r="D21" s="80"/>
      <c r="E21" s="44"/>
      <c r="F21" s="45">
        <v>62</v>
      </c>
      <c r="G21" s="93"/>
    </row>
    <row r="22" spans="1:7" s="46" customFormat="1" ht="22.75" customHeight="1">
      <c r="A22" s="42">
        <v>30</v>
      </c>
      <c r="B22" s="80" t="s">
        <v>118</v>
      </c>
      <c r="C22" s="80"/>
      <c r="D22" s="80"/>
      <c r="E22" s="44"/>
      <c r="F22" s="45">
        <v>87</v>
      </c>
      <c r="G22" s="93"/>
    </row>
    <row r="23" spans="1:7" s="46" customFormat="1" ht="22.75" customHeight="1">
      <c r="A23" s="42">
        <v>31</v>
      </c>
      <c r="B23" s="80" t="s">
        <v>119</v>
      </c>
      <c r="C23" s="80"/>
      <c r="D23" s="80"/>
      <c r="E23" s="44"/>
      <c r="F23" s="45">
        <v>31</v>
      </c>
      <c r="G23" s="93"/>
    </row>
    <row r="24" spans="1:7" s="46" customFormat="1" ht="22.75" customHeight="1">
      <c r="A24" s="42">
        <v>32</v>
      </c>
      <c r="B24" s="80" t="s">
        <v>120</v>
      </c>
      <c r="C24" s="80"/>
      <c r="D24" s="80"/>
      <c r="E24" s="44"/>
      <c r="F24" s="45">
        <v>237</v>
      </c>
      <c r="G24" s="93"/>
    </row>
    <row r="25" spans="1:7" s="46" customFormat="1" ht="27.75" customHeight="1">
      <c r="A25" s="42">
        <v>33</v>
      </c>
      <c r="B25" s="80" t="s">
        <v>121</v>
      </c>
      <c r="C25" s="80"/>
      <c r="D25" s="80"/>
      <c r="E25" s="44"/>
      <c r="F25" s="45">
        <v>100</v>
      </c>
      <c r="G25" s="93"/>
    </row>
    <row r="26" spans="1:7" s="46" customFormat="1" ht="22.75" customHeight="1">
      <c r="A26" s="42">
        <v>34</v>
      </c>
      <c r="B26" s="80" t="s">
        <v>122</v>
      </c>
      <c r="C26" s="80"/>
      <c r="D26" s="80"/>
      <c r="E26" s="44"/>
      <c r="F26" s="45">
        <v>3468</v>
      </c>
      <c r="G26" s="93"/>
    </row>
    <row r="27" spans="1:7" s="46" customFormat="1" ht="22.75" customHeight="1">
      <c r="A27" s="42">
        <v>35</v>
      </c>
      <c r="B27" s="80" t="s">
        <v>123</v>
      </c>
      <c r="C27" s="80"/>
      <c r="D27" s="80"/>
      <c r="E27" s="44"/>
      <c r="F27" s="45">
        <v>293</v>
      </c>
      <c r="G27" s="93"/>
    </row>
    <row r="28" spans="1:7" s="46" customFormat="1" ht="22.75" customHeight="1">
      <c r="A28" s="42">
        <v>36</v>
      </c>
      <c r="B28" s="80" t="s">
        <v>124</v>
      </c>
      <c r="C28" s="80"/>
      <c r="D28" s="80"/>
      <c r="E28" s="44">
        <v>2</v>
      </c>
      <c r="F28" s="45">
        <f>72*2</f>
        <v>144</v>
      </c>
      <c r="G28" s="93"/>
    </row>
    <row r="29" spans="1:7" s="46" customFormat="1" ht="22.75" customHeight="1">
      <c r="A29" s="42">
        <v>37</v>
      </c>
      <c r="B29" s="80" t="s">
        <v>125</v>
      </c>
      <c r="C29" s="80"/>
      <c r="D29" s="80"/>
      <c r="E29" s="44"/>
      <c r="F29" s="45">
        <v>27</v>
      </c>
      <c r="G29" s="93"/>
    </row>
    <row r="30" spans="1:7" s="46" customFormat="1" ht="22.75" customHeight="1">
      <c r="A30" s="42">
        <v>38</v>
      </c>
      <c r="B30" s="80" t="s">
        <v>126</v>
      </c>
      <c r="C30" s="80"/>
      <c r="D30" s="80"/>
      <c r="E30" s="44"/>
      <c r="F30" s="45">
        <v>57</v>
      </c>
      <c r="G30" s="93"/>
    </row>
    <row r="31" spans="1:7" s="46" customFormat="1" ht="22.75" customHeight="1">
      <c r="A31" s="42">
        <v>39</v>
      </c>
      <c r="B31" s="80" t="s">
        <v>127</v>
      </c>
      <c r="C31" s="80"/>
      <c r="D31" s="80"/>
      <c r="E31" s="44"/>
      <c r="F31" s="45">
        <v>14</v>
      </c>
      <c r="G31" s="93"/>
    </row>
    <row r="32" spans="1:7" s="46" customFormat="1" ht="22.75" customHeight="1">
      <c r="A32" s="42">
        <v>40</v>
      </c>
      <c r="B32" s="80" t="s">
        <v>128</v>
      </c>
      <c r="C32" s="80"/>
      <c r="D32" s="80"/>
      <c r="E32" s="44"/>
      <c r="F32" s="45">
        <v>57</v>
      </c>
      <c r="G32" s="93"/>
    </row>
    <row r="33" spans="1:7" s="46" customFormat="1" ht="10" customHeight="1">
      <c r="A33" s="43"/>
      <c r="B33" s="78"/>
      <c r="C33" s="78"/>
      <c r="D33" s="78"/>
      <c r="E33" s="44"/>
      <c r="F33" s="45"/>
      <c r="G33" s="93"/>
    </row>
    <row r="34" spans="1:7" ht="16" thickBot="1">
      <c r="A34" s="42"/>
      <c r="B34" s="68" t="s">
        <v>86</v>
      </c>
      <c r="C34" s="69"/>
      <c r="D34" s="69"/>
      <c r="E34" s="70" t="s">
        <v>0</v>
      </c>
      <c r="F34" s="48">
        <f>SUM(F13:F32)</f>
        <v>6561</v>
      </c>
      <c r="G34" s="96">
        <f>SUM(G12:G33)</f>
        <v>4848.4800000000005</v>
      </c>
    </row>
    <row r="35" spans="1:7" ht="13.5" thickTop="1">
      <c r="B35" s="76"/>
      <c r="C35" s="76"/>
      <c r="D35" s="76"/>
    </row>
    <row r="36" spans="1:7">
      <c r="B36" s="76"/>
      <c r="C36" s="76"/>
      <c r="D36" s="76"/>
    </row>
    <row r="37" spans="1:7">
      <c r="B37" s="76"/>
      <c r="C37" s="76"/>
      <c r="D37" s="76"/>
    </row>
    <row r="38" spans="1:7">
      <c r="B38" s="76"/>
      <c r="C38" s="76"/>
      <c r="D38" s="76"/>
    </row>
    <row r="39" spans="1:7">
      <c r="B39" s="76"/>
      <c r="C39" s="76"/>
      <c r="D39" s="76"/>
    </row>
    <row r="40" spans="1:7">
      <c r="B40" s="76"/>
      <c r="C40" s="76"/>
      <c r="D40" s="76"/>
    </row>
    <row r="41" spans="1:7">
      <c r="B41" s="76"/>
      <c r="C41" s="76"/>
      <c r="D41" s="76"/>
    </row>
    <row r="42" spans="1:7">
      <c r="B42" s="76"/>
      <c r="C42" s="76"/>
      <c r="D42" s="76"/>
    </row>
    <row r="43" spans="1:7">
      <c r="B43" s="76"/>
      <c r="C43" s="76"/>
      <c r="D43" s="76"/>
    </row>
    <row r="44" spans="1:7">
      <c r="B44" s="76"/>
      <c r="C44" s="76"/>
      <c r="D44" s="76"/>
    </row>
    <row r="45" spans="1:7">
      <c r="B45" s="76"/>
      <c r="C45" s="76"/>
      <c r="D45" s="76"/>
    </row>
    <row r="46" spans="1:7">
      <c r="B46" s="76"/>
      <c r="C46" s="76"/>
      <c r="D46" s="76"/>
    </row>
    <row r="47" spans="1:7">
      <c r="B47" s="76"/>
      <c r="C47" s="76"/>
      <c r="D47" s="76"/>
    </row>
    <row r="48" spans="1:7">
      <c r="B48" s="76"/>
      <c r="C48" s="76"/>
      <c r="D48" s="76"/>
    </row>
    <row r="49" spans="2:4">
      <c r="B49" s="76"/>
      <c r="C49" s="76"/>
      <c r="D49" s="76"/>
    </row>
    <row r="50" spans="2:4">
      <c r="B50" s="76"/>
      <c r="C50" s="76"/>
      <c r="D50" s="76"/>
    </row>
  </sheetData>
  <mergeCells count="22">
    <mergeCell ref="B29:D29"/>
    <mergeCell ref="B30:D30"/>
    <mergeCell ref="B31:D31"/>
    <mergeCell ref="B32:D32"/>
    <mergeCell ref="B23:D23"/>
    <mergeCell ref="B24:D24"/>
    <mergeCell ref="B25:D25"/>
    <mergeCell ref="B26:D26"/>
    <mergeCell ref="B27:D27"/>
    <mergeCell ref="B28:D28"/>
    <mergeCell ref="B22:D22"/>
    <mergeCell ref="F9:G9"/>
    <mergeCell ref="B10:C10"/>
    <mergeCell ref="B13:D13"/>
    <mergeCell ref="B14:D14"/>
    <mergeCell ref="B15:D15"/>
    <mergeCell ref="B16:D16"/>
    <mergeCell ref="B17:D17"/>
    <mergeCell ref="B18:D18"/>
    <mergeCell ref="B19:D19"/>
    <mergeCell ref="B20:D20"/>
    <mergeCell ref="B21:D21"/>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21" zoomScaleNormal="100" workbookViewId="0">
      <selection activeCell="G21" sqref="G1:G1048576"/>
    </sheetView>
  </sheetViews>
  <sheetFormatPr defaultColWidth="14.7265625" defaultRowHeight="13"/>
  <cols>
    <col min="1" max="1" width="3.7265625" style="59" customWidth="1"/>
    <col min="2" max="2" width="15.1796875" style="59" customWidth="1"/>
    <col min="3" max="3" width="14.7265625" style="59"/>
    <col min="4" max="4" width="9.453125" style="59" customWidth="1"/>
    <col min="5" max="5" width="7.453125" style="67" customWidth="1"/>
    <col min="6" max="6" width="21.453125" style="28" customWidth="1"/>
    <col min="7" max="7" width="21.6328125" style="85" customWidth="1"/>
    <col min="8" max="16384" width="14.7265625" style="59"/>
  </cols>
  <sheetData>
    <row r="1" spans="1:7">
      <c r="D1" s="10"/>
      <c r="E1" s="73"/>
      <c r="F1" s="29"/>
    </row>
    <row r="2" spans="1:7">
      <c r="D2" s="10"/>
      <c r="E2" s="73"/>
      <c r="F2" s="29"/>
    </row>
    <row r="3" spans="1:7" s="56" customFormat="1" ht="13.5" customHeight="1">
      <c r="A3" s="23" t="s">
        <v>3</v>
      </c>
      <c r="B3" s="55"/>
      <c r="C3" s="55"/>
      <c r="E3" s="14"/>
      <c r="F3" s="30"/>
      <c r="G3" s="86"/>
    </row>
    <row r="4" spans="1:7" s="56" customFormat="1" ht="10.5" customHeight="1">
      <c r="A4" s="23" t="s">
        <v>14</v>
      </c>
      <c r="B4" s="55"/>
      <c r="C4" s="55"/>
      <c r="E4" s="14"/>
      <c r="F4" s="30"/>
      <c r="G4" s="86"/>
    </row>
    <row r="5" spans="1:7" s="56" customFormat="1" ht="13.5" customHeight="1">
      <c r="A5" s="24" t="s">
        <v>4</v>
      </c>
      <c r="B5" s="55"/>
      <c r="C5" s="55"/>
      <c r="E5" s="14"/>
      <c r="F5" s="30"/>
      <c r="G5" s="86"/>
    </row>
    <row r="6" spans="1:7" s="56" customFormat="1" ht="15" customHeight="1">
      <c r="A6" s="55"/>
      <c r="B6" s="55"/>
      <c r="C6" s="55"/>
      <c r="E6" s="14"/>
      <c r="F6" s="30"/>
      <c r="G6" s="86"/>
    </row>
    <row r="7" spans="1:7" s="25" customFormat="1" ht="15.5">
      <c r="A7" s="53" t="s">
        <v>85</v>
      </c>
      <c r="E7" s="74"/>
      <c r="F7" s="31"/>
      <c r="G7" s="87"/>
    </row>
    <row r="9" spans="1:7">
      <c r="F9" s="82" t="s">
        <v>41</v>
      </c>
      <c r="G9" s="82"/>
    </row>
    <row r="10" spans="1:7">
      <c r="A10" s="26" t="s">
        <v>31</v>
      </c>
      <c r="B10" s="83" t="s">
        <v>40</v>
      </c>
      <c r="C10" s="83"/>
      <c r="D10" s="40"/>
      <c r="E10" s="33" t="s">
        <v>39</v>
      </c>
      <c r="F10" s="33" t="s">
        <v>42</v>
      </c>
      <c r="G10" s="88" t="s">
        <v>43</v>
      </c>
    </row>
    <row r="11" spans="1:7" ht="15.5">
      <c r="G11" s="89"/>
    </row>
    <row r="12" spans="1:7" ht="15.5">
      <c r="A12" s="41"/>
      <c r="D12" s="79" t="s">
        <v>140</v>
      </c>
      <c r="G12" s="90">
        <v>4848.4799999999996</v>
      </c>
    </row>
    <row r="13" spans="1:7" ht="22.75" customHeight="1">
      <c r="A13" s="42">
        <v>41</v>
      </c>
      <c r="B13" s="80" t="s">
        <v>129</v>
      </c>
      <c r="C13" s="80"/>
      <c r="D13" s="80"/>
      <c r="F13" s="28">
        <v>117</v>
      </c>
      <c r="G13" s="91">
        <v>93.6</v>
      </c>
    </row>
    <row r="14" spans="1:7" ht="22.75" customHeight="1">
      <c r="A14" s="42">
        <v>42</v>
      </c>
      <c r="B14" s="80" t="s">
        <v>130</v>
      </c>
      <c r="C14" s="80"/>
      <c r="D14" s="80"/>
      <c r="F14" s="28">
        <v>5526</v>
      </c>
      <c r="G14" s="91">
        <v>4420.8</v>
      </c>
    </row>
    <row r="15" spans="1:7" ht="22.75" customHeight="1">
      <c r="A15" s="42">
        <v>43</v>
      </c>
      <c r="B15" s="80" t="s">
        <v>131</v>
      </c>
      <c r="C15" s="80"/>
      <c r="D15" s="80"/>
      <c r="F15" s="28">
        <v>208</v>
      </c>
      <c r="G15" s="91"/>
    </row>
    <row r="16" spans="1:7" ht="27" customHeight="1">
      <c r="A16" s="42">
        <v>44</v>
      </c>
      <c r="B16" s="80" t="s">
        <v>132</v>
      </c>
      <c r="C16" s="80"/>
      <c r="D16" s="80"/>
      <c r="F16" s="28">
        <v>79</v>
      </c>
      <c r="G16" s="91"/>
    </row>
    <row r="17" spans="1:7" s="46" customFormat="1" ht="26.25" customHeight="1">
      <c r="A17" s="42">
        <v>45</v>
      </c>
      <c r="B17" s="80" t="s">
        <v>133</v>
      </c>
      <c r="C17" s="80"/>
      <c r="D17" s="80"/>
      <c r="E17" s="44"/>
      <c r="F17" s="45">
        <v>37</v>
      </c>
      <c r="G17" s="92">
        <v>29.44</v>
      </c>
    </row>
    <row r="18" spans="1:7" s="46" customFormat="1" ht="22.75" customHeight="1">
      <c r="A18" s="42">
        <v>46</v>
      </c>
      <c r="B18" s="80" t="s">
        <v>134</v>
      </c>
      <c r="C18" s="80"/>
      <c r="D18" s="80"/>
      <c r="E18" s="44"/>
      <c r="F18" s="45">
        <v>41</v>
      </c>
      <c r="G18" s="92"/>
    </row>
    <row r="19" spans="1:7" s="46" customFormat="1" ht="22.75" customHeight="1">
      <c r="A19" s="42">
        <v>47</v>
      </c>
      <c r="B19" s="80" t="s">
        <v>135</v>
      </c>
      <c r="C19" s="80"/>
      <c r="D19" s="80"/>
      <c r="E19" s="44">
        <v>2</v>
      </c>
      <c r="F19" s="45">
        <f>530*2</f>
        <v>1060</v>
      </c>
      <c r="G19" s="92">
        <v>848</v>
      </c>
    </row>
    <row r="20" spans="1:7" s="46" customFormat="1" ht="22.75" customHeight="1">
      <c r="A20" s="42">
        <v>48</v>
      </c>
      <c r="B20" s="80" t="s">
        <v>136</v>
      </c>
      <c r="C20" s="80"/>
      <c r="D20" s="80"/>
      <c r="E20" s="44" t="s">
        <v>31</v>
      </c>
      <c r="F20" s="45">
        <v>60</v>
      </c>
      <c r="G20" s="92">
        <v>60</v>
      </c>
    </row>
    <row r="21" spans="1:7" s="46" customFormat="1" ht="22.75" customHeight="1">
      <c r="A21" s="42">
        <v>49</v>
      </c>
      <c r="B21" s="80" t="s">
        <v>63</v>
      </c>
      <c r="C21" s="80"/>
      <c r="D21" s="80"/>
      <c r="E21" s="44"/>
      <c r="F21" s="45">
        <v>300</v>
      </c>
      <c r="G21" s="92">
        <v>19.2</v>
      </c>
    </row>
    <row r="22" spans="1:7" s="46" customFormat="1" ht="10" customHeight="1">
      <c r="A22" s="43"/>
      <c r="B22" s="78"/>
      <c r="C22" s="78"/>
      <c r="D22" s="78"/>
      <c r="E22" s="44"/>
      <c r="F22" s="45"/>
      <c r="G22" s="93"/>
    </row>
    <row r="23" spans="1:7" ht="15.5">
      <c r="A23" s="42"/>
      <c r="B23" s="68" t="s">
        <v>44</v>
      </c>
      <c r="C23" s="69"/>
      <c r="D23" s="69"/>
      <c r="E23" s="70" t="s">
        <v>0</v>
      </c>
      <c r="F23" s="47">
        <f>SUM(F13:F21,'MAT (2)'!F34,MAT!F34)</f>
        <v>22527</v>
      </c>
      <c r="G23" s="94">
        <f>SUM(G12:G22)</f>
        <v>10319.520000000002</v>
      </c>
    </row>
    <row r="24" spans="1:7" ht="15.5">
      <c r="B24" s="68" t="s">
        <v>38</v>
      </c>
      <c r="C24" s="69"/>
      <c r="D24" s="69"/>
      <c r="E24" s="70" t="s">
        <v>0</v>
      </c>
      <c r="F24" s="36">
        <f>LAB!F25</f>
        <v>9352</v>
      </c>
      <c r="G24" s="95">
        <f>LAB!G25</f>
        <v>3527</v>
      </c>
    </row>
    <row r="25" spans="1:7" ht="16" thickBot="1">
      <c r="B25" s="68" t="s">
        <v>45</v>
      </c>
      <c r="C25" s="69"/>
      <c r="D25" s="69"/>
      <c r="E25" s="70" t="s">
        <v>0</v>
      </c>
      <c r="F25" s="48">
        <f>SUM(F23:F24,)</f>
        <v>31879</v>
      </c>
      <c r="G25" s="96">
        <f>SUM(G23:G24,)</f>
        <v>13846.520000000002</v>
      </c>
    </row>
    <row r="26" spans="1:7" ht="13.5" thickTop="1">
      <c r="B26" s="76"/>
      <c r="C26" s="76"/>
      <c r="D26" s="76"/>
      <c r="F26" s="35"/>
    </row>
    <row r="27" spans="1:7">
      <c r="B27" s="71" t="s">
        <v>46</v>
      </c>
      <c r="C27" s="71"/>
      <c r="D27" s="76"/>
    </row>
    <row r="28" spans="1:7">
      <c r="B28" s="71" t="s">
        <v>47</v>
      </c>
      <c r="C28" s="71" t="s">
        <v>49</v>
      </c>
      <c r="D28" s="76"/>
    </row>
    <row r="29" spans="1:7">
      <c r="B29" s="71"/>
      <c r="C29" s="71" t="s">
        <v>48</v>
      </c>
      <c r="D29" s="76"/>
    </row>
    <row r="30" spans="1:7">
      <c r="B30" s="76"/>
      <c r="C30" s="76" t="s">
        <v>141</v>
      </c>
      <c r="D30" s="76"/>
    </row>
    <row r="31" spans="1:7">
      <c r="B31" s="76"/>
      <c r="C31" s="76"/>
      <c r="D31" s="76"/>
    </row>
    <row r="32" spans="1:7">
      <c r="B32" s="76"/>
      <c r="C32" s="76"/>
      <c r="D32" s="76"/>
    </row>
    <row r="33" spans="2:4">
      <c r="B33" s="76"/>
      <c r="C33" s="76"/>
      <c r="D33" s="76"/>
    </row>
    <row r="34" spans="2:4">
      <c r="B34" s="76"/>
      <c r="C34" s="76"/>
      <c r="D34" s="76"/>
    </row>
    <row r="35" spans="2:4">
      <c r="B35" s="76"/>
      <c r="C35" s="76"/>
      <c r="D35" s="76"/>
    </row>
    <row r="36" spans="2:4">
      <c r="B36" s="76"/>
      <c r="C36" s="76"/>
      <c r="D36" s="76"/>
    </row>
    <row r="37" spans="2:4">
      <c r="B37" s="76"/>
      <c r="C37" s="76"/>
      <c r="D37" s="76"/>
    </row>
    <row r="38" spans="2:4">
      <c r="B38" s="76"/>
      <c r="C38" s="76"/>
      <c r="D38" s="76"/>
    </row>
    <row r="39" spans="2:4">
      <c r="B39" s="76"/>
      <c r="C39" s="76"/>
      <c r="D39" s="76"/>
    </row>
    <row r="40" spans="2:4">
      <c r="B40" s="76"/>
      <c r="C40" s="76"/>
      <c r="D40" s="76"/>
    </row>
    <row r="41" spans="2:4">
      <c r="B41" s="76"/>
      <c r="C41" s="76"/>
      <c r="D41" s="76"/>
    </row>
    <row r="42" spans="2:4">
      <c r="B42" s="76"/>
      <c r="C42" s="76"/>
      <c r="D42" s="76"/>
    </row>
    <row r="43" spans="2:4">
      <c r="B43" s="76"/>
      <c r="C43" s="76"/>
      <c r="D43" s="76"/>
    </row>
    <row r="44" spans="2:4">
      <c r="B44" s="76"/>
      <c r="C44" s="76"/>
      <c r="D44" s="76"/>
    </row>
    <row r="45" spans="2:4">
      <c r="B45" s="76"/>
      <c r="C45" s="76"/>
      <c r="D45" s="76"/>
    </row>
  </sheetData>
  <mergeCells count="11">
    <mergeCell ref="B17:D17"/>
    <mergeCell ref="B18:D18"/>
    <mergeCell ref="B19:D19"/>
    <mergeCell ref="B20:D20"/>
    <mergeCell ref="B21:D21"/>
    <mergeCell ref="B16:D16"/>
    <mergeCell ref="F9:G9"/>
    <mergeCell ref="B10:C10"/>
    <mergeCell ref="B13:D13"/>
    <mergeCell ref="B14:D14"/>
    <mergeCell ref="B15:D15"/>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Normal="100" workbookViewId="0">
      <selection activeCell="I25" sqref="I25"/>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3</v>
      </c>
      <c r="B3" s="1"/>
      <c r="C3" s="1"/>
      <c r="F3" s="12"/>
    </row>
    <row r="4" spans="1:6" s="2" customFormat="1" ht="12" customHeight="1">
      <c r="A4" s="23" t="s">
        <v>14</v>
      </c>
      <c r="B4" s="1"/>
      <c r="C4" s="1"/>
    </row>
    <row r="5" spans="1:6" s="2" customFormat="1" ht="13.5" customHeight="1">
      <c r="A5" s="24" t="s">
        <v>4</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50</v>
      </c>
      <c r="C9" s="15" t="s">
        <v>0</v>
      </c>
      <c r="D9" s="1"/>
    </row>
    <row r="10" spans="1:6" s="2" customFormat="1" ht="15.65" customHeight="1">
      <c r="A10" s="13" t="s">
        <v>51</v>
      </c>
      <c r="C10" s="15" t="s">
        <v>0</v>
      </c>
      <c r="D10" s="1"/>
    </row>
    <row r="11" spans="1:6" s="2" customFormat="1" ht="15.65" customHeight="1">
      <c r="A11" s="13" t="s">
        <v>52</v>
      </c>
      <c r="C11" s="15" t="s">
        <v>0</v>
      </c>
      <c r="D11" s="3"/>
    </row>
    <row r="12" spans="1:6" s="2" customFormat="1" ht="15.65" customHeight="1">
      <c r="A12" s="13" t="s">
        <v>53</v>
      </c>
      <c r="C12" s="15" t="s">
        <v>0</v>
      </c>
      <c r="D12" s="3"/>
    </row>
    <row r="13" spans="1:6" s="2" customFormat="1" ht="15.65" customHeight="1">
      <c r="A13" s="13" t="s">
        <v>54</v>
      </c>
      <c r="C13" s="15" t="s">
        <v>0</v>
      </c>
      <c r="D13" s="1"/>
    </row>
    <row r="14" spans="1:6" s="2" customFormat="1" ht="15.65" customHeight="1">
      <c r="A14" s="13" t="s">
        <v>43</v>
      </c>
      <c r="C14" s="15" t="s">
        <v>0</v>
      </c>
      <c r="D14" s="4"/>
    </row>
    <row r="15" spans="1:6" s="2" customFormat="1" ht="15.65" customHeight="1">
      <c r="A15" s="13"/>
      <c r="C15" s="15"/>
      <c r="D15" s="4"/>
    </row>
    <row r="16" spans="1:6" s="2" customFormat="1" ht="15.65" customHeight="1">
      <c r="A16" s="13"/>
      <c r="C16" s="15"/>
      <c r="D16" s="4"/>
    </row>
    <row r="17" spans="1:6" s="2" customFormat="1" ht="14.15" customHeight="1">
      <c r="A17" s="1"/>
      <c r="B17" s="15"/>
      <c r="C17" s="5"/>
    </row>
    <row r="18" spans="1:6" s="2" customFormat="1" ht="70.5" customHeight="1">
      <c r="A18" s="50" t="s">
        <v>55</v>
      </c>
      <c r="B18" s="49"/>
      <c r="C18" s="52" t="s">
        <v>0</v>
      </c>
      <c r="D18" s="84" t="s">
        <v>56</v>
      </c>
      <c r="E18" s="84"/>
      <c r="F18" s="84"/>
    </row>
    <row r="19" spans="1:6" s="2" customFormat="1" ht="19.5" customHeight="1">
      <c r="A19" s="13"/>
      <c r="B19" s="15"/>
      <c r="C19" s="13"/>
      <c r="D19" s="84"/>
      <c r="E19" s="84"/>
      <c r="F19" s="84"/>
    </row>
    <row r="20" spans="1:6" s="2" customFormat="1" ht="15.75" customHeight="1">
      <c r="A20" s="13"/>
      <c r="B20" s="15"/>
      <c r="C20" s="6"/>
    </row>
    <row r="21" spans="1:6" s="17" customFormat="1" ht="18.75" customHeight="1">
      <c r="A21" s="1"/>
      <c r="B21" s="16"/>
      <c r="C21" s="16"/>
      <c r="D21" s="2"/>
    </row>
    <row r="22" spans="1:6" s="17" customFormat="1" ht="15.65" customHeight="1">
      <c r="A22" s="51" t="s">
        <v>57</v>
      </c>
      <c r="B22" s="19"/>
      <c r="C22" s="16"/>
      <c r="D22" s="2"/>
    </row>
    <row r="23" spans="1:6" s="2" customFormat="1" ht="14.15" customHeight="1">
      <c r="A23" s="51" t="s">
        <v>58</v>
      </c>
      <c r="B23" s="20"/>
      <c r="C23" s="5"/>
    </row>
    <row r="24" spans="1:6" s="17" customFormat="1" ht="15.65" customHeight="1">
      <c r="A24" s="1"/>
      <c r="D24" s="2"/>
    </row>
    <row r="27" spans="1:6" s="2" customFormat="1" ht="14.15" customHeight="1">
      <c r="A27" s="18"/>
      <c r="B27" s="20"/>
      <c r="C27" s="5"/>
      <c r="D27" s="1"/>
    </row>
    <row r="45" spans="1:4">
      <c r="A45" s="9" t="s">
        <v>59</v>
      </c>
      <c r="D45" s="9" t="s">
        <v>61</v>
      </c>
    </row>
    <row r="46" spans="1:4">
      <c r="A46" s="9" t="s">
        <v>60</v>
      </c>
      <c r="D46" s="9" t="s">
        <v>62</v>
      </c>
    </row>
  </sheetData>
  <mergeCells count="1">
    <mergeCell ref="D18:F19"/>
  </mergeCells>
  <pageMargins left="0.59055118110236227" right="0.23622047244094491" top="0.74803149606299213" bottom="0.74803149606299213" header="0.31496062992125984" footer="0.31496062992125984"/>
  <pageSetup paperSize="9"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LAB</vt:lpstr>
      <vt:lpstr>MAT</vt:lpstr>
      <vt:lpstr>MAT (2)</vt:lpstr>
      <vt:lpstr>MAT (3)</vt:lpstr>
      <vt:lpstr>SURVEYOR'S PARTICULARS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2020-10-27T02:47:13Z</cp:lastPrinted>
  <dcterms:created xsi:type="dcterms:W3CDTF">2020-09-09T09:05:40Z</dcterms:created>
  <dcterms:modified xsi:type="dcterms:W3CDTF">2020-12-09T10:13:43Z</dcterms:modified>
</cp:coreProperties>
</file>