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Trans_Eurokars\Claims Dept\ESTIMATE FOR 2018\JULY\MAZDA\"/>
    </mc:Choice>
  </mc:AlternateContent>
  <bookViews>
    <workbookView xWindow="0" yWindow="0" windowWidth="25200" windowHeight="11850"/>
  </bookViews>
  <sheets>
    <sheet name="finalization" sheetId="5" r:id="rId1"/>
    <sheet name="Parts List" sheetId="3" r:id="rId2"/>
    <sheet name="RTS Code" sheetId="6" r:id="rId3"/>
  </sheets>
  <definedNames>
    <definedName name="_xlnm.Print_Area" localSheetId="0">finalization!$A$1:$I$80</definedName>
    <definedName name="_xlnm.Print_Area" localSheetId="2">Table1[#All]</definedName>
    <definedName name="_xlnm.Print_Titles" localSheetId="2">'RTS Code'!$1:$1</definedName>
  </definedNames>
  <calcPr calcId="162913"/>
</workbook>
</file>

<file path=xl/calcChain.xml><?xml version="1.0" encoding="utf-8"?>
<calcChain xmlns="http://schemas.openxmlformats.org/spreadsheetml/2006/main">
  <c r="H74" i="5" l="1"/>
  <c r="H61" i="5"/>
  <c r="H60" i="5"/>
  <c r="H59" i="5"/>
  <c r="B36" i="5" l="1"/>
  <c r="K36" i="5"/>
  <c r="G36" i="5" s="1"/>
  <c r="M36" i="5"/>
  <c r="E36" i="5" s="1"/>
  <c r="N36" i="5"/>
  <c r="B37" i="5"/>
  <c r="K37" i="5"/>
  <c r="G37" i="5" s="1"/>
  <c r="M37" i="5"/>
  <c r="E37" i="5" s="1"/>
  <c r="N37" i="5"/>
  <c r="B38" i="5"/>
  <c r="K38" i="5"/>
  <c r="G38" i="5" s="1"/>
  <c r="M38" i="5"/>
  <c r="E38" i="5" s="1"/>
  <c r="N38" i="5"/>
  <c r="B39" i="5"/>
  <c r="K39" i="5"/>
  <c r="G39" i="5" s="1"/>
  <c r="M39" i="5"/>
  <c r="E39" i="5" s="1"/>
  <c r="N39" i="5"/>
  <c r="B40" i="5"/>
  <c r="K40" i="5"/>
  <c r="G40" i="5" s="1"/>
  <c r="M40" i="5"/>
  <c r="E40" i="5" s="1"/>
  <c r="N40" i="5"/>
  <c r="B41" i="5"/>
  <c r="K41" i="5"/>
  <c r="G41" i="5" s="1"/>
  <c r="M41" i="5"/>
  <c r="E41" i="5" s="1"/>
  <c r="N41" i="5"/>
  <c r="B42" i="5"/>
  <c r="K42" i="5"/>
  <c r="G42" i="5" s="1"/>
  <c r="M42" i="5"/>
  <c r="E42" i="5" s="1"/>
  <c r="N42" i="5"/>
  <c r="B43" i="5"/>
  <c r="K43" i="5"/>
  <c r="G43" i="5" s="1"/>
  <c r="M43" i="5"/>
  <c r="E43" i="5" s="1"/>
  <c r="N43" i="5"/>
  <c r="B44" i="5"/>
  <c r="K44" i="5"/>
  <c r="G44" i="5" s="1"/>
  <c r="M44" i="5"/>
  <c r="E44" i="5" s="1"/>
  <c r="N44" i="5"/>
  <c r="B45" i="5"/>
  <c r="K45" i="5"/>
  <c r="G45" i="5" s="1"/>
  <c r="M45" i="5"/>
  <c r="E45" i="5" s="1"/>
  <c r="N45" i="5"/>
  <c r="B46" i="5"/>
  <c r="K46" i="5"/>
  <c r="G46" i="5" s="1"/>
  <c r="M46" i="5"/>
  <c r="E46" i="5" s="1"/>
  <c r="N46" i="5"/>
  <c r="B47" i="5"/>
  <c r="K47" i="5"/>
  <c r="G47" i="5" s="1"/>
  <c r="M47" i="5"/>
  <c r="E47" i="5" s="1"/>
  <c r="N47" i="5"/>
  <c r="B48" i="5"/>
  <c r="K48" i="5"/>
  <c r="G48" i="5" s="1"/>
  <c r="M48" i="5"/>
  <c r="E48" i="5" s="1"/>
  <c r="N48" i="5"/>
  <c r="B49" i="5"/>
  <c r="K49" i="5"/>
  <c r="G49" i="5" s="1"/>
  <c r="M49" i="5"/>
  <c r="N49" i="5"/>
  <c r="B50" i="5"/>
  <c r="K50" i="5"/>
  <c r="G50" i="5" s="1"/>
  <c r="M50" i="5"/>
  <c r="E50" i="5" s="1"/>
  <c r="N50" i="5"/>
  <c r="B51" i="5"/>
  <c r="K51" i="5"/>
  <c r="G51" i="5" s="1"/>
  <c r="M51" i="5"/>
  <c r="E51" i="5" s="1"/>
  <c r="N51" i="5"/>
  <c r="B52" i="5"/>
  <c r="K52" i="5"/>
  <c r="G52" i="5" s="1"/>
  <c r="M52" i="5"/>
  <c r="N52" i="5"/>
  <c r="B53" i="5"/>
  <c r="K53" i="5"/>
  <c r="G53" i="5" s="1"/>
  <c r="M53" i="5"/>
  <c r="E53" i="5" s="1"/>
  <c r="N53" i="5"/>
  <c r="B54" i="5"/>
  <c r="K54" i="5"/>
  <c r="G54" i="5" s="1"/>
  <c r="M54" i="5"/>
  <c r="N54" i="5"/>
  <c r="B55" i="5"/>
  <c r="K55" i="5"/>
  <c r="G55" i="5" s="1"/>
  <c r="M55" i="5"/>
  <c r="E55" i="5" s="1"/>
  <c r="N55" i="5"/>
  <c r="B56" i="5"/>
  <c r="K56" i="5"/>
  <c r="G56" i="5" s="1"/>
  <c r="M56" i="5"/>
  <c r="E56" i="5" s="1"/>
  <c r="N56" i="5"/>
  <c r="B57" i="5"/>
  <c r="K57" i="5"/>
  <c r="G57" i="5" s="1"/>
  <c r="M57" i="5"/>
  <c r="N57" i="5"/>
  <c r="O57" i="5" l="1"/>
  <c r="I57" i="5" s="1"/>
  <c r="O54" i="5"/>
  <c r="I54" i="5" s="1"/>
  <c r="O52" i="5"/>
  <c r="I52" i="5" s="1"/>
  <c r="O49" i="5"/>
  <c r="I49" i="5" s="1"/>
  <c r="E57" i="5"/>
  <c r="E54" i="5"/>
  <c r="E52" i="5"/>
  <c r="E49" i="5"/>
  <c r="O56" i="5"/>
  <c r="I56" i="5" s="1"/>
  <c r="O55" i="5"/>
  <c r="I55" i="5" s="1"/>
  <c r="O53" i="5"/>
  <c r="I53" i="5" s="1"/>
  <c r="O51" i="5"/>
  <c r="I51" i="5" s="1"/>
  <c r="O50" i="5"/>
  <c r="I50" i="5" s="1"/>
  <c r="O48" i="5"/>
  <c r="I48" i="5" s="1"/>
  <c r="O47" i="5"/>
  <c r="I47" i="5" s="1"/>
  <c r="O46" i="5"/>
  <c r="I46" i="5" s="1"/>
  <c r="O45" i="5"/>
  <c r="I45" i="5" s="1"/>
  <c r="O44" i="5"/>
  <c r="I44" i="5" s="1"/>
  <c r="O43" i="5"/>
  <c r="I43" i="5" s="1"/>
  <c r="O42" i="5"/>
  <c r="I42" i="5" s="1"/>
  <c r="O41" i="5"/>
  <c r="I41" i="5" s="1"/>
  <c r="O40" i="5"/>
  <c r="I40" i="5" s="1"/>
  <c r="O39" i="5"/>
  <c r="I39" i="5" s="1"/>
  <c r="O38" i="5"/>
  <c r="I38" i="5" s="1"/>
  <c r="O37" i="5"/>
  <c r="I37" i="5" s="1"/>
  <c r="O36" i="5"/>
  <c r="I36" i="5" s="1"/>
  <c r="K18" i="5"/>
  <c r="M18" i="5"/>
  <c r="N18" i="5"/>
  <c r="K19" i="5"/>
  <c r="M19" i="5"/>
  <c r="N19" i="5"/>
  <c r="K20" i="5"/>
  <c r="M20" i="5"/>
  <c r="N20" i="5"/>
  <c r="K21" i="5"/>
  <c r="M21" i="5"/>
  <c r="N21" i="5"/>
  <c r="K22" i="5"/>
  <c r="M22" i="5"/>
  <c r="N22" i="5"/>
  <c r="K23" i="5"/>
  <c r="M23" i="5"/>
  <c r="N23" i="5"/>
  <c r="K24" i="5"/>
  <c r="M24" i="5"/>
  <c r="N24" i="5"/>
  <c r="K25" i="5"/>
  <c r="M25" i="5"/>
  <c r="N25" i="5"/>
  <c r="K26" i="5"/>
  <c r="M26" i="5"/>
  <c r="N26" i="5"/>
  <c r="K27" i="5"/>
  <c r="M27" i="5"/>
  <c r="N27" i="5"/>
  <c r="K28" i="5"/>
  <c r="M28" i="5"/>
  <c r="N28" i="5"/>
  <c r="K29" i="5"/>
  <c r="M29" i="5"/>
  <c r="N29" i="5"/>
  <c r="K30" i="5"/>
  <c r="M30" i="5"/>
  <c r="N30" i="5"/>
  <c r="K31" i="5"/>
  <c r="M31" i="5"/>
  <c r="N31" i="5"/>
  <c r="K32" i="5"/>
  <c r="M32" i="5"/>
  <c r="N32" i="5"/>
  <c r="K33" i="5"/>
  <c r="M33" i="5"/>
  <c r="N33" i="5"/>
  <c r="K34" i="5"/>
  <c r="M34" i="5"/>
  <c r="N34" i="5"/>
  <c r="K35" i="5"/>
  <c r="M35" i="5"/>
  <c r="N35" i="5"/>
  <c r="C67" i="5"/>
  <c r="C70" i="5" l="1"/>
  <c r="C69" i="5"/>
  <c r="C68" i="5"/>
  <c r="B29" i="5" l="1"/>
  <c r="B19" i="5" l="1"/>
  <c r="E19" i="5"/>
  <c r="G19" i="5"/>
  <c r="O19" i="5"/>
  <c r="I19" i="5" s="1"/>
  <c r="B20" i="5"/>
  <c r="E20" i="5"/>
  <c r="G20" i="5"/>
  <c r="O20" i="5"/>
  <c r="I20" i="5" s="1"/>
  <c r="B21" i="5"/>
  <c r="E21" i="5"/>
  <c r="G21" i="5"/>
  <c r="O21" i="5"/>
  <c r="I21" i="5" s="1"/>
  <c r="B22" i="5"/>
  <c r="E22" i="5"/>
  <c r="G22" i="5"/>
  <c r="O22" i="5"/>
  <c r="I22" i="5" s="1"/>
  <c r="B23" i="5"/>
  <c r="E23" i="5"/>
  <c r="G23" i="5"/>
  <c r="O23" i="5"/>
  <c r="I23" i="5" s="1"/>
  <c r="B24" i="5"/>
  <c r="E24" i="5"/>
  <c r="G24" i="5"/>
  <c r="O24" i="5"/>
  <c r="I24" i="5" s="1"/>
  <c r="B25" i="5"/>
  <c r="E25" i="5"/>
  <c r="G25" i="5"/>
  <c r="O25" i="5"/>
  <c r="I25" i="5" s="1"/>
  <c r="B26" i="5"/>
  <c r="E26" i="5"/>
  <c r="G26" i="5"/>
  <c r="O26" i="5"/>
  <c r="I26" i="5" s="1"/>
  <c r="B27" i="5"/>
  <c r="E27" i="5"/>
  <c r="G27" i="5"/>
  <c r="O27" i="5"/>
  <c r="I27" i="5" s="1"/>
  <c r="B28" i="5"/>
  <c r="E28" i="5"/>
  <c r="G28" i="5"/>
  <c r="O28" i="5"/>
  <c r="I28" i="5" s="1"/>
  <c r="E29" i="5"/>
  <c r="G29" i="5"/>
  <c r="O29" i="5"/>
  <c r="I29" i="5" s="1"/>
  <c r="B30" i="5"/>
  <c r="E30" i="5"/>
  <c r="G30" i="5"/>
  <c r="O30" i="5"/>
  <c r="I30" i="5" s="1"/>
  <c r="B31" i="5"/>
  <c r="E31" i="5"/>
  <c r="G31" i="5"/>
  <c r="O31" i="5"/>
  <c r="I31" i="5" s="1"/>
  <c r="B32" i="5"/>
  <c r="E32" i="5"/>
  <c r="G32" i="5"/>
  <c r="O32" i="5"/>
  <c r="I32" i="5" s="1"/>
  <c r="B33" i="5"/>
  <c r="E33" i="5"/>
  <c r="G33" i="5"/>
  <c r="O33" i="5"/>
  <c r="I33" i="5" s="1"/>
  <c r="B34" i="5"/>
  <c r="E34" i="5"/>
  <c r="G34" i="5"/>
  <c r="O34" i="5"/>
  <c r="I34" i="5" s="1"/>
  <c r="B35" i="5"/>
  <c r="E35" i="5"/>
  <c r="G35" i="5"/>
  <c r="O35" i="5"/>
  <c r="I35" i="5" s="1"/>
  <c r="E18" i="5"/>
  <c r="B18" i="5"/>
  <c r="G18" i="5"/>
  <c r="O18" i="5"/>
  <c r="I18" i="5" s="1"/>
  <c r="H75" i="5"/>
  <c r="I74" i="5"/>
  <c r="H76" i="5" l="1"/>
  <c r="H78" i="5" s="1"/>
  <c r="H79" i="5" s="1"/>
  <c r="I59" i="5"/>
  <c r="I60" i="5" s="1"/>
  <c r="H80" i="5" l="1"/>
  <c r="I61" i="5"/>
  <c r="I75" i="5" s="1"/>
  <c r="I79" i="5" l="1"/>
  <c r="I80" i="5" s="1"/>
  <c r="I76" i="5"/>
</calcChain>
</file>

<file path=xl/sharedStrings.xml><?xml version="1.0" encoding="utf-8"?>
<sst xmlns="http://schemas.openxmlformats.org/spreadsheetml/2006/main" count="769" uniqueCount="482">
  <si>
    <t xml:space="preserve">NAME : </t>
  </si>
  <si>
    <t xml:space="preserve">TEL : </t>
  </si>
  <si>
    <t xml:space="preserve">NATURE OF WORKS </t>
  </si>
  <si>
    <t xml:space="preserve">TOTAL PARTS </t>
  </si>
  <si>
    <t xml:space="preserve">TOTAL </t>
  </si>
  <si>
    <t xml:space="preserve">GRAND TOTAL </t>
  </si>
  <si>
    <t xml:space="preserve">PRICES </t>
  </si>
  <si>
    <t>Parts Description</t>
  </si>
  <si>
    <t>Labour Description</t>
  </si>
  <si>
    <t xml:space="preserve"> </t>
  </si>
  <si>
    <t>TOTAL PARTS</t>
  </si>
  <si>
    <t>GST 7%</t>
  </si>
  <si>
    <t>REVISED</t>
  </si>
  <si>
    <t>TOTAL PARTS COST</t>
  </si>
  <si>
    <t>LESS EXCESS</t>
  </si>
  <si>
    <t>TOTAL AFTER EXCESS</t>
  </si>
  <si>
    <t>WIP :</t>
  </si>
  <si>
    <t>EXCESS :</t>
  </si>
  <si>
    <t>DATE IN :</t>
  </si>
  <si>
    <t>MILEAGE :</t>
  </si>
  <si>
    <t>DATE REG.:</t>
  </si>
  <si>
    <t>FAX  :</t>
  </si>
  <si>
    <t>ATTN. :</t>
  </si>
  <si>
    <t>VEH NO :</t>
  </si>
  <si>
    <t>CHASSIS NO :</t>
  </si>
  <si>
    <t>MODEL :</t>
  </si>
  <si>
    <t>CONTACT PERSON :</t>
  </si>
  <si>
    <t>TYPE OF CLAIM :</t>
  </si>
  <si>
    <t>POLICY NO. :</t>
  </si>
  <si>
    <t xml:space="preserve">TOTAL LABOUR </t>
  </si>
  <si>
    <t>DATE:</t>
  </si>
  <si>
    <t xml:space="preserve">MOTOR CLAIMS </t>
  </si>
  <si>
    <t>ADDRESS :</t>
  </si>
  <si>
    <t>TRANS EUROKARS PTE LTD</t>
  </si>
  <si>
    <t>QTY</t>
  </si>
  <si>
    <t>TO REPROGRAMME AFTER THE ACCIDENT REPAIR WORKS.</t>
  </si>
  <si>
    <t>LESS 10%</t>
  </si>
  <si>
    <t>PART NO</t>
  </si>
  <si>
    <t>DESCRIPTION</t>
  </si>
  <si>
    <t xml:space="preserve">QTY </t>
  </si>
  <si>
    <t>UNIT PRICE</t>
  </si>
  <si>
    <t>TOTAL</t>
  </si>
  <si>
    <t>TO CHECK ELECTRICAL SYSTEM FOR PROPER FUNCTIONING.</t>
  </si>
  <si>
    <t>NO:5 UBI CLOSE, SINGAPORE 408605</t>
  </si>
  <si>
    <t>Line</t>
  </si>
  <si>
    <t>T</t>
  </si>
  <si>
    <t>Product</t>
  </si>
  <si>
    <t>Description</t>
  </si>
  <si>
    <t>Menu</t>
  </si>
  <si>
    <t>W</t>
  </si>
  <si>
    <t>Quantity</t>
  </si>
  <si>
    <t>Price</t>
  </si>
  <si>
    <t>Disc%</t>
  </si>
  <si>
    <t>Total</t>
  </si>
  <si>
    <t>V</t>
  </si>
  <si>
    <t>P</t>
  </si>
  <si>
    <t>I</t>
  </si>
  <si>
    <t>TO TRANSFER REVERSE SENSORS.</t>
  </si>
  <si>
    <t>No</t>
  </si>
  <si>
    <t>STD</t>
  </si>
  <si>
    <t>RTS Code</t>
  </si>
  <si>
    <t>STDBNP</t>
  </si>
  <si>
    <t>MZ-BR-</t>
  </si>
  <si>
    <t>SEALER</t>
  </si>
  <si>
    <t>MZ-BR-SEALER</t>
  </si>
  <si>
    <t>TO SUPPLY SPRAY TEROSTAT SEALANT ON THE CUTTING</t>
  </si>
  <si>
    <t>CAVITY</t>
  </si>
  <si>
    <t>MZ-BR-CAVITY</t>
  </si>
  <si>
    <t>TO CARRY-OUT BODY CAVITY PRESERVATION.</t>
  </si>
  <si>
    <t>TRIMS1</t>
  </si>
  <si>
    <t>MZ-BR-TRIMS1</t>
  </si>
  <si>
    <t>TO REMOVE &amp; REFIT CARPET &amp; TRIMS ON THE FRONT SECTION TO GIVE WAY TO THE REPAIR ON THE FRONT SECTION.</t>
  </si>
  <si>
    <t>TRIMS2</t>
  </si>
  <si>
    <t>MZ-BR-TRIMS2</t>
  </si>
  <si>
    <t>TO REMOVE &amp; REFIT CARPET &amp; TRIMS ON THE REAR SECTION TO GIVE WAY TO THE REPAIR ON THE REAR SECTION.</t>
  </si>
  <si>
    <t>GLASS1</t>
  </si>
  <si>
    <t>MZ-BR-GLASS1</t>
  </si>
  <si>
    <t xml:space="preserve">TO REMOVE &amp; REFIT THE WINDSCREEN GLASS. </t>
  </si>
  <si>
    <t>GLASS2</t>
  </si>
  <si>
    <t>MZ-BR-GLASS2</t>
  </si>
  <si>
    <t>TO SUPPLY SEALER ON THE WINDSCREEN GLASS.</t>
  </si>
  <si>
    <t>GLASS3</t>
  </si>
  <si>
    <t>MZ-BR-GLASS3</t>
  </si>
  <si>
    <t xml:space="preserve">TO REMOVE &amp; REFIT THE QUARTER GLASS. </t>
  </si>
  <si>
    <t>GLASS4</t>
  </si>
  <si>
    <t>MZ-BR-GLASS4</t>
  </si>
  <si>
    <t>TO SUPPLY SEALER ON THE QUARTER GLASS.</t>
  </si>
  <si>
    <t>SOLARF</t>
  </si>
  <si>
    <t>MZ-BR-SOLARF</t>
  </si>
  <si>
    <t>TO REPLACE WINDSCREEN SOLAR FILM.</t>
  </si>
  <si>
    <t>GLASS5</t>
  </si>
  <si>
    <t>MZ-BR-GLASS5</t>
  </si>
  <si>
    <t xml:space="preserve">TO REMOVE &amp; REFIT THE SUNROOF GLASS. </t>
  </si>
  <si>
    <t>LINING</t>
  </si>
  <si>
    <t>MZ-BR-LINING</t>
  </si>
  <si>
    <t>TO REMOVE &amp; INSTALL ROOF LINING.</t>
  </si>
  <si>
    <t>PANEL1</t>
  </si>
  <si>
    <t>MZ-BR-PANEL1</t>
  </si>
  <si>
    <t>TO REMOVE &amp; INSTALL RADIATOR, RADIATOR FAN AND FRONT SUPPORT PANEL. TO CONDUCT PRESSURE TEST &amp; PERFORM LEAK TEST.</t>
  </si>
  <si>
    <t>TOP-UP</t>
  </si>
  <si>
    <t>MZ-BR-TOP-UP</t>
  </si>
  <si>
    <t>TO REMOVE &amp; INSTALL CONDENSOR, AIR COND PIPE AND TOP-UP GAS COOLING SYSTEM.</t>
  </si>
  <si>
    <t>DOORME</t>
  </si>
  <si>
    <t>MZ-BR-DOORME</t>
  </si>
  <si>
    <t>TO TRANSFER THE DOOR MECHANISM.</t>
  </si>
  <si>
    <t>I-STOP</t>
  </si>
  <si>
    <t>MZ-BR-I-STOP</t>
  </si>
  <si>
    <t>TO REPLACE I-STOP CAPACITOR.</t>
  </si>
  <si>
    <t>HARNES</t>
  </si>
  <si>
    <t>MZ-BR-HARNES</t>
  </si>
  <si>
    <t>TO REMOVE &amp; REPLACE THE WIRE HARNESS ASSY.</t>
  </si>
  <si>
    <t>AXNSUP</t>
  </si>
  <si>
    <t>MZ-BR-AXNSUP</t>
  </si>
  <si>
    <t>TO REPLACE AXLE AND SUSPENSION MECHANISM.</t>
  </si>
  <si>
    <t>CROSS1</t>
  </si>
  <si>
    <t>MZ-BR-CROSS1</t>
  </si>
  <si>
    <t>TO REPLACE CROSSMEMBER ASSY.</t>
  </si>
  <si>
    <t>CROSS2</t>
  </si>
  <si>
    <t>MZ-BR-CROSS2</t>
  </si>
  <si>
    <t>TO REMOVE &amp; INSTALL CROSSMEMBER ASSY FOR ACCESS.</t>
  </si>
  <si>
    <t>DASH01</t>
  </si>
  <si>
    <t>MZ-BR-DASH01</t>
  </si>
  <si>
    <t>TO REMOVE &amp; REFIT DASHBOARD ASSY FOR ACCESS.</t>
  </si>
  <si>
    <t>SEABEL</t>
  </si>
  <si>
    <t>MZ-BR-SEABEL</t>
  </si>
  <si>
    <t>TO REMOVE &amp; REPLACE THE AIR BAG MODULE AND SEAT BELTS.</t>
  </si>
  <si>
    <t>DASH02</t>
  </si>
  <si>
    <t>MZ-BR-DASH02</t>
  </si>
  <si>
    <t>TO REMOVE &amp; REFIT AIRBAGS AND DASH BOARD ASSY.</t>
  </si>
  <si>
    <t>INTAKE</t>
  </si>
  <si>
    <t>MZ-BR-INTAKE</t>
  </si>
  <si>
    <t>TO REMOVE &amp; REPLACE INTAKE MANIFOLD.</t>
  </si>
  <si>
    <t>ABSHYD</t>
  </si>
  <si>
    <t>MZ-BR-ABSHYD</t>
  </si>
  <si>
    <t>TO REMOVE &amp; REPLACE ABS HYDRAULIC UNIT ASSY.</t>
  </si>
  <si>
    <t>MODULE</t>
  </si>
  <si>
    <t>MZ-BR-MODULE</t>
  </si>
  <si>
    <t>TO REPLACE THE CONTROL MODULE.</t>
  </si>
  <si>
    <t>ENGINE</t>
  </si>
  <si>
    <t>MZ-BR-ENGINE</t>
  </si>
  <si>
    <t>TO REMOVE &amp; INSTALL ENGINE ASSY FOR ACCESS.</t>
  </si>
  <si>
    <t>CHASIS</t>
  </si>
  <si>
    <t>MZ-BR-CHASIS</t>
  </si>
  <si>
    <t>TO REALIGN BODY CHASSIS ALIGNMENT.</t>
  </si>
  <si>
    <t>FUELTK</t>
  </si>
  <si>
    <t>MZ-BR-FUELTK</t>
  </si>
  <si>
    <t>TO REMOVE &amp; INSTALL FUEL TANK FOR ACCESS.</t>
  </si>
  <si>
    <t>EXASSY</t>
  </si>
  <si>
    <t>MZ-BR-EXASSY</t>
  </si>
  <si>
    <t>TO REMOVE &amp; INSTALL REAR EXHAUST ASSY.</t>
  </si>
  <si>
    <t>WHEBAL</t>
  </si>
  <si>
    <t>MZ-BR-WHEBAL</t>
  </si>
  <si>
    <t>TO MOUNT SPORT RIM AND CONDUCT WHEEL BALANCING.</t>
  </si>
  <si>
    <t>WHEALI</t>
  </si>
  <si>
    <t>MZ-BR-WHEALI</t>
  </si>
  <si>
    <t>TO CHECK STEERING GEOMETRY &amp; CONDUCT FULL WHEEL ALIGNMENT.</t>
  </si>
  <si>
    <t>FRTSEN</t>
  </si>
  <si>
    <t>MZ-BR-FRTSEN</t>
  </si>
  <si>
    <t>TO TRANSFER FRONT PEDESTRIAN SENSORS.</t>
  </si>
  <si>
    <t>REVSEN</t>
  </si>
  <si>
    <t>MZ-BR-REVSEN</t>
  </si>
  <si>
    <t>CAMERA</t>
  </si>
  <si>
    <t>MZ-BR-CAMERA</t>
  </si>
  <si>
    <t>TO TRANSFER REVERSE CAMERA.</t>
  </si>
  <si>
    <t>PLATE1</t>
  </si>
  <si>
    <t>MZ-BR-PLATE1</t>
  </si>
  <si>
    <t>TO SUPPLY NUMBER PLATE.</t>
  </si>
  <si>
    <t>LTAREG</t>
  </si>
  <si>
    <t>MZ-BR-LTAREG</t>
  </si>
  <si>
    <t>TO BREAK AND RESEAL VEHICLE WEEKEND NUMBER PLATE LTA REGISTRATION FEE.</t>
  </si>
  <si>
    <t>INSCEN</t>
  </si>
  <si>
    <t>MZ-BR-INSCEN</t>
  </si>
  <si>
    <t>TO SEND THE CAR TO INSPECTION CENTRE FOR THE INSTALLATION OF THE WEEKEND NUMBER PLATE.</t>
  </si>
  <si>
    <t>ELECTR</t>
  </si>
  <si>
    <t>MZ-BR-ELECTR</t>
  </si>
  <si>
    <t>REPROG</t>
  </si>
  <si>
    <t>MZ-BR-REPROG</t>
  </si>
  <si>
    <t>TOW-IN</t>
  </si>
  <si>
    <t>MZ-BR-TOW-IN</t>
  </si>
  <si>
    <t>TO TOW THE VEHICLE FROM THE ACCIDENT SITE TO THE WORKSHOP.</t>
  </si>
  <si>
    <t>FRONT1</t>
  </si>
  <si>
    <t>MZ-BR-FRONT1</t>
  </si>
  <si>
    <t>TO REPLACE FRONT BUMPER. REPAIR ALL AREAS AFFECTED BY THE ACCIDENT.</t>
  </si>
  <si>
    <t>FRONT2</t>
  </si>
  <si>
    <t>MZ-BR-FRONT2</t>
  </si>
  <si>
    <t>TO REPLACE FRONT BUMPER AND FRONT REINFORCEMENT. REPAIR ALL AREAS AFFECTED BY THE ACCIDENT.</t>
  </si>
  <si>
    <t>FRONT3</t>
  </si>
  <si>
    <t>MZ-BR-FRONT3</t>
  </si>
  <si>
    <t>TO REPLACE FRONT BUMPER, FRONT REINFORCEMENT AND GRILLE TOP. REPAIR ALL AREAS AFFECTED BY THE ACCIDENT.</t>
  </si>
  <si>
    <t>FRONT4</t>
  </si>
  <si>
    <t>MZ-BR-FRONT4</t>
  </si>
  <si>
    <t>TO REPLACE FRONT BUMPER, FRONT REINFORCEMENT, GRILLE TOP AND BONNET. REPAIR ALL AREAS AFFECTED BY THE ACCIDENT.</t>
  </si>
  <si>
    <t>FRONT5</t>
  </si>
  <si>
    <t>MZ-BR-FRONT5</t>
  </si>
  <si>
    <t>TO REPLACE FRONT BUMPER, FRONT REINFORCEMENT, GRILLE TOP AND FRONT FENDER. REPAIR ALL AREAS AFFECTED BY THE ACCIDENT.</t>
  </si>
  <si>
    <t>FRONT6</t>
  </si>
  <si>
    <t>MZ-BR-FRONT6</t>
  </si>
  <si>
    <t>TO REPLACE FRONT BUMPER, FRONT REINFORCEMENT, GRILLE TOP, BONNET AND FRONT FENDER. REPAIR ALL AREAS AFFECTED BY THE ACCIDENT.</t>
  </si>
  <si>
    <t>FRONT7</t>
  </si>
  <si>
    <t>MZ-BR-FRONT7</t>
  </si>
  <si>
    <t>TO REPLACE FRONT BUMPER AND FRONT FENDER. REPAIR ALL AREAS AFFECTED BY THE ACCIDENT.</t>
  </si>
  <si>
    <t>FRONT8</t>
  </si>
  <si>
    <t>MZ-BR-FRONT8</t>
  </si>
  <si>
    <t>TO REPLACE FRONT BUMPER, BONNET AND FRONT FENDER. REPAIR ALL AREAS AFFECTED BY THE ACCIDENT.</t>
  </si>
  <si>
    <t>FRONT9</t>
  </si>
  <si>
    <t>MZ-BR-FRONT9</t>
  </si>
  <si>
    <t>TO REPLACE FRONT BUMPER, FRONT FENDER AND FRONT DOOR. REPAIR ALL AREAS AFFECTED BY THE ACCIDENT.</t>
  </si>
  <si>
    <t>SIDE01</t>
  </si>
  <si>
    <t>MZ-BR-SIDE01</t>
  </si>
  <si>
    <t>TO REPLACE FRONT BUMPER, FRONT FENDER, FRONT DOOR AND REAR DOOR.REPAIR ALL AREAS AFFECTED BY THE ACCIDENT.</t>
  </si>
  <si>
    <t>SIDE02</t>
  </si>
  <si>
    <t>MZ-BR-SIDE02</t>
  </si>
  <si>
    <t>TO REPLACE FRONT BUMPER, FRONT FENDER, FRONT DOOR, REAR DOOR AND REAR FENDER.REPAIR ALL AREAS AFFECTED BY THE ACCIDENT.</t>
  </si>
  <si>
    <t>SIDE03</t>
  </si>
  <si>
    <t>MZ-BR-SIDE03</t>
  </si>
  <si>
    <t>TO REPLACE FRONT BUMPER, FRONT FENDER, FRONT DOOR, REAR DOOR, REAR FENDER AND REAR BUMPER. REPAIR ALL AREAS AFFECTED BY THE ACCIDENT.</t>
  </si>
  <si>
    <t>REAR01</t>
  </si>
  <si>
    <t>MZ-BR-REAR01</t>
  </si>
  <si>
    <t>TO REPLACE REAR BUMPER. REPAIR ALL AREAS AFFECTED BY THE ACCIDENT.</t>
  </si>
  <si>
    <t>REAR02</t>
  </si>
  <si>
    <t>MZ-BR-REAR02</t>
  </si>
  <si>
    <t>TO REPLACE REAR BUMPER AND REAR REINFORCEMENT. REPAIR ALL AREAS AFFECTED BY THE ACCIDENT.</t>
  </si>
  <si>
    <t>REAR03</t>
  </si>
  <si>
    <t>MZ-BR-REAR03</t>
  </si>
  <si>
    <t>TO REPLACE REAR BUMPER, REAR REINFORCEMENT AND BOOT LID.REPAIR ALL AREAS AFFECTED BY THE ACCIDENT.</t>
  </si>
  <si>
    <t>REAR04</t>
  </si>
  <si>
    <t>MZ-BR-REAR04</t>
  </si>
  <si>
    <t>TO REPLACE REAR BUMPER, REAR REINFORCEMENT AND TAILGATE.REPAIR ALL AREAS AFFECTED BY THE ACCIDENT.</t>
  </si>
  <si>
    <t>REAR05</t>
  </si>
  <si>
    <t>MZ-BR-REAR05</t>
  </si>
  <si>
    <t>TO REPLACE REAR BUMPER, REAR REINFORCEMENT, REAR END PANEL AND BOOT LID.REPAIR ALL AREAS AFFECTED BY THE ACCIDENT.</t>
  </si>
  <si>
    <t>REAR06</t>
  </si>
  <si>
    <t>MZ-BR-REAR06</t>
  </si>
  <si>
    <t>TO REPLACE REAR BUMPER, REAR REINFORCEMENT, REAR END PANEL AND TAILGATE.REPAIR ALL AREAS AFFECTED BY THE ACCIDENT.</t>
  </si>
  <si>
    <t>REAR07</t>
  </si>
  <si>
    <t>MZ-BR-REAR07</t>
  </si>
  <si>
    <t>TO REPLACE REAR BUMPER, REAR REINFORCEMENT, REAR END PANEL, BOOT LID AND REAR FENDER.REPAIR ALL AREAS AFFECTED BY THE ACCIDENT.</t>
  </si>
  <si>
    <t>REAR08</t>
  </si>
  <si>
    <t>MZ-BR-REAR08</t>
  </si>
  <si>
    <t>TO REPLACE REAR BUMPER, REAR REINFORCEMENT, REAR END PANEL, TAILGATE AND REAR FENDER.REPAIR ALL AREAS AFFECTED BY THE ACCIDENT.</t>
  </si>
  <si>
    <t>REAR09</t>
  </si>
  <si>
    <t>MZ-BR-REAR09</t>
  </si>
  <si>
    <t>TO REPLACE REAR BUMPER AND REAR FENDER.REPAIR ALL AREAS AFFECTED BY THE ACCIDENT.</t>
  </si>
  <si>
    <t>SIDE04</t>
  </si>
  <si>
    <t>MZ-BR-SIDE04</t>
  </si>
  <si>
    <t>TO REPLACE REAR BUMPER, REAR FENDER AND REAR DOOR.REPAIR ALL AREAS AFFECTED BY THE ACCIDENT.</t>
  </si>
  <si>
    <t>SIDE05</t>
  </si>
  <si>
    <t>MZ-BR-SIDE05</t>
  </si>
  <si>
    <t>TO REPLACE REAR BUMPER, REAR FENDER, REAR DOOR AND FRONT DOOR.REPAIR ALL AREAS AFFECTED BY THE ACCIDENT.</t>
  </si>
  <si>
    <t>SIDE06</t>
  </si>
  <si>
    <t>MZ-BR-SIDE06</t>
  </si>
  <si>
    <t>TO REPLACE REAR BUMPER, REAR FENDER, REAR DOOR, FRONT DOOR AND FRONT FENDER.REPAIR ALL AREAS AFFECTED BY THE ACCIDENT.</t>
  </si>
  <si>
    <t>SIDE07</t>
  </si>
  <si>
    <t>MZ-BR-SIDE07</t>
  </si>
  <si>
    <t>TO REPLACE REAR BUMPER, REAR FENDER, ROCKER PANEL AND REAR DOOR.REPAIR ALL AREAS AFFECTED BY THE ACCIDENT.</t>
  </si>
  <si>
    <t>SIDE08</t>
  </si>
  <si>
    <t>MZ-BR-SIDE08</t>
  </si>
  <si>
    <t>TO REPLACE REAR BUMPER, REAR FENDER, ROCKER PANEL, REAR DOOR AND FRONT DOOR.REPAIR ALL AREAS AFFECTED BY THE ACCIDENT.</t>
  </si>
  <si>
    <t>SIDE09</t>
  </si>
  <si>
    <t>MZ-BR-SIDE09</t>
  </si>
  <si>
    <t>TO REPLACE REAR BUMPER, REAR FENDER, ROCKER PANEL, REAR DOOR, FRONT DOOR AND FRONT FENDER. REPAIR ALL AREAS AFFECTED BY THE ACCIDENT.</t>
  </si>
  <si>
    <t>REAFRT</t>
  </si>
  <si>
    <t>MZ-BR-REAFRT</t>
  </si>
  <si>
    <t>TO REPLACE REAR BUMPER, REAR FENDER, ROCKER PANEL, REAR DOOR, FRONT DOOR, FRONT FENDER AND FRONT BUMPER. REPAIR ALL AREAS AFFECTED BY THE ACCIDENT.</t>
  </si>
  <si>
    <t>MZ-SP-</t>
  </si>
  <si>
    <t>SFRT01</t>
  </si>
  <si>
    <t>MZ-SP-SFRT01</t>
  </si>
  <si>
    <t>TO RESPRAY FRONT BUMPER.</t>
  </si>
  <si>
    <t>SFRT02</t>
  </si>
  <si>
    <t>MZ-SP-SFRT02</t>
  </si>
  <si>
    <t xml:space="preserve">TO RESPRAY FRONT BUMPER AND FRONT REINFORCEMENT. </t>
  </si>
  <si>
    <t>SFRT03</t>
  </si>
  <si>
    <t>MZ-SP-SFRT03</t>
  </si>
  <si>
    <t xml:space="preserve">TO RESPRAY FRONT BUMPER, FRONT REINFORCEMENT AND GRILLE TOP. </t>
  </si>
  <si>
    <t>SFRT04</t>
  </si>
  <si>
    <t>MZ-SP-SFRT04</t>
  </si>
  <si>
    <t xml:space="preserve">TO RESPRAY FRONT BUMPER, FRONT REINFORCEMENT, GRILLE TOP AND BONNET. </t>
  </si>
  <si>
    <t>SFRT05</t>
  </si>
  <si>
    <t>MZ-SP-SFRT05</t>
  </si>
  <si>
    <t xml:space="preserve">TO RESPRAY FRONT BUMPER, FRONT REINFORCEMENT, GRILLE TOP AND FRONT FENDER. </t>
  </si>
  <si>
    <t>SFRT06</t>
  </si>
  <si>
    <t>MZ-SP-SFRT06</t>
  </si>
  <si>
    <t xml:space="preserve">TO RESPRAY FRONT BUMPER, FRONT REINFORCEMENT, GRILLE TOP, BONNET AND FRONT FENDER. </t>
  </si>
  <si>
    <t>SFRT07</t>
  </si>
  <si>
    <t>MZ-SP-SFRT07</t>
  </si>
  <si>
    <t xml:space="preserve">TO RESPRAY FRONT BUMPER AND FRONT FENDER. </t>
  </si>
  <si>
    <t>SFRT08</t>
  </si>
  <si>
    <t>MZ-SP-SFRT08</t>
  </si>
  <si>
    <t xml:space="preserve">TO RESPRAY FRONT BUMPER, BONNET AND FRONT FENDER. </t>
  </si>
  <si>
    <t>SFRT09</t>
  </si>
  <si>
    <t>MZ-SP-SFRT09</t>
  </si>
  <si>
    <t xml:space="preserve">TO RESPRAY FRONT BUMPER, FRONT FENDER AND FRONT DOOR. </t>
  </si>
  <si>
    <t>SSIDE1</t>
  </si>
  <si>
    <t>MZ-SP-SSIDE1</t>
  </si>
  <si>
    <t>TO RESPRAY FRONT BUMPER, FRONT FENDER, FRONT DOOR AND REAR DOOR.</t>
  </si>
  <si>
    <t>SSIDE2</t>
  </si>
  <si>
    <t>MZ-SP-SSIDE2</t>
  </si>
  <si>
    <t>TO RESPRAY FRONT BUMPER, FRONT FENDER, FRONT DOOR, REAR DOOR AND REAR FENDER.</t>
  </si>
  <si>
    <t>SSIDE3</t>
  </si>
  <si>
    <t>MZ-SP-SSIDE3</t>
  </si>
  <si>
    <t>TO RESPRAY FRONT BUMPER, FRONT FENDER, FRONT DOOR, REAR DOOR, REAR FENDER AND REAR BUMPER.</t>
  </si>
  <si>
    <t>SREAR1</t>
  </si>
  <si>
    <t>MZ-SP-SREAR1</t>
  </si>
  <si>
    <t xml:space="preserve">TO RESPRAY REAR BUMPER. </t>
  </si>
  <si>
    <t>SREAR2</t>
  </si>
  <si>
    <t>MZ-SP-SREAR2</t>
  </si>
  <si>
    <t xml:space="preserve">TO RESPRAY REAR BUMPER AND REAR REINFORCEMENT. </t>
  </si>
  <si>
    <t>SREAR3</t>
  </si>
  <si>
    <t>MZ-SP-SREAR3</t>
  </si>
  <si>
    <t>TO RESPRAY REAR BUMPER, REAR REINFORCEMENT AND BOOT LID.</t>
  </si>
  <si>
    <t>SREAR4</t>
  </si>
  <si>
    <t>MZ-SP-SREAR4</t>
  </si>
  <si>
    <t>TO RESPRAY REAR BUMPER, REAR REINFORCEMENT AND TAILGATE.</t>
  </si>
  <si>
    <t>SREAR5</t>
  </si>
  <si>
    <t>MZ-SP-SREAR5</t>
  </si>
  <si>
    <t>TO RESPRAY REAR BUMPER, REAR REINFORCEMENT, REAR END PANEL AND BOOT LID.</t>
  </si>
  <si>
    <t>SREAR6</t>
  </si>
  <si>
    <t>MZ-SP-SREAR6</t>
  </si>
  <si>
    <t>TO RESPRAY REAR BUMPER, REAR REINFORCEMENT, REAR END PANEL AND TAILGATE.</t>
  </si>
  <si>
    <t>SREAR7</t>
  </si>
  <si>
    <t>MZ-SP-SREAR7</t>
  </si>
  <si>
    <t>TO RESPRAY REAR BUMPER, REAR REINFORCEMENT, REAR END PANEL, BOOT LID AND REAR FENDER.</t>
  </si>
  <si>
    <t>SREAR8</t>
  </si>
  <si>
    <t>MZ-SP-SREAR8</t>
  </si>
  <si>
    <t>TO RESPRAY REAR BUMPER, REAR REINFORCEMENT, REAR END PANEL, TAILGATE AND REAR FENDER.</t>
  </si>
  <si>
    <t>SREAR9</t>
  </si>
  <si>
    <t>MZ-SP-SREAR9</t>
  </si>
  <si>
    <t>TO RESPRAY REAR BUMPER AND REAR FENDER.</t>
  </si>
  <si>
    <t>SSIDE4</t>
  </si>
  <si>
    <t>MZ-SP-SSIDE4</t>
  </si>
  <si>
    <t>TO RESPRAY REAR BUMPER, REAR FENDER AND REAR DOOR.</t>
  </si>
  <si>
    <t>SSIDE5</t>
  </si>
  <si>
    <t>MZ-SP-SSIDE5</t>
  </si>
  <si>
    <t>TO RESPRAY REAR BUMPER, REAR FENDER, REAR DOOR AND FRONT DOOR.</t>
  </si>
  <si>
    <t>SSIDE6</t>
  </si>
  <si>
    <t>MZ-SP-SSIDE6</t>
  </si>
  <si>
    <t>TO RESPRAY REAR BUMPER, REAR FENDER, REAR DOOR, FRONT DOOR AND FRONT FENDER.</t>
  </si>
  <si>
    <t>SSIDE7</t>
  </si>
  <si>
    <t>MZ-SP-SSIDE7</t>
  </si>
  <si>
    <t>TO RESPRAY REAR BUMPER, REAR FENDER, ROCKER PANEL AND REAR DOOR.</t>
  </si>
  <si>
    <t>SSIDE8</t>
  </si>
  <si>
    <t>MZ-SP-SSIDE8</t>
  </si>
  <si>
    <t>TO RESPRAY REAR BUMPER, REAR FENDER, ROCKER PANEL, REAR DOOR AND FRONT DOOR.</t>
  </si>
  <si>
    <t>SSIDE9</t>
  </si>
  <si>
    <t>MZ-SP-SSIDE9</t>
  </si>
  <si>
    <t>TO RESPRAY REAR BUMPER, REAR FENDER, ROCKER PANEL, REAR DOOR, FRONT DOOR AND FRONT FENDER.</t>
  </si>
  <si>
    <t>SREFRT</t>
  </si>
  <si>
    <t>MZ-SP-SREFRT</t>
  </si>
  <si>
    <t>TO RESPRAY REAR BUMPER, REAR FENDER, ROCKER PANEL, REAR DOOR, FRONT DOOR, FRONT FENDER AND FRONT BUMPER.</t>
  </si>
  <si>
    <t>NO</t>
  </si>
  <si>
    <t>MZ-BR-SUNDRI</t>
  </si>
  <si>
    <t>SUNDRIES.</t>
  </si>
  <si>
    <t>TO REPLACE FRONT WINDSCREEN GLASS.</t>
  </si>
  <si>
    <t>MZ-BR-WIND01</t>
  </si>
  <si>
    <t>MZ-BR-WIND02</t>
  </si>
  <si>
    <t>TO REPLACE REAR WINDSCREEN GLASS.</t>
  </si>
  <si>
    <t>MZ-BR-DEBRIS</t>
  </si>
  <si>
    <t>TO REMOVE/REFIT TRIMS TO REMOVE GLASS/DEBRIS.</t>
  </si>
  <si>
    <t>L</t>
  </si>
  <si>
    <t>NOTES</t>
  </si>
  <si>
    <t>O</t>
  </si>
  <si>
    <t>C</t>
  </si>
  <si>
    <t>FIRST CAPITAL INSURANCE LTD</t>
  </si>
  <si>
    <t>36 ROBINSON ROAD</t>
  </si>
  <si>
    <t>#16-01 CITY HOUSE</t>
  </si>
  <si>
    <t>SINGAPORE 068877</t>
  </si>
  <si>
    <t>RONALD 6395 7875</t>
  </si>
  <si>
    <t>THIRD PARTY CLAIM</t>
  </si>
  <si>
    <t>Mr Chang Jin Teck</t>
  </si>
  <si>
    <t>Blk 6 Bedok Reservoir View</t>
  </si>
  <si>
    <t>#04-18</t>
  </si>
  <si>
    <t>Singapore 479234</t>
  </si>
  <si>
    <t>SLQ2828J</t>
  </si>
  <si>
    <t>MAZDA5</t>
  </si>
  <si>
    <t>JM6CW1071H0125979</t>
  </si>
  <si>
    <t>TO REPLACE LHS FRONT FENDER, LHS FRONT DOOR AND LHS REAR DOOR. TO REPAIR ALL AREAS AFFECTED BY THE ACCIDENT.</t>
  </si>
  <si>
    <t>TO RESPRAY LHS FRONT FENDER, LHS FRONT DOOR, LHS REAR DOOR, LHS RAIL COVER AND LHS REAR FENDER.</t>
  </si>
  <si>
    <t>INSURANCE CLAIM : FIRST CAPITA</t>
  </si>
  <si>
    <t>MCG37-52-211</t>
  </si>
  <si>
    <t>FENDER LHF CW</t>
  </si>
  <si>
    <t>S</t>
  </si>
  <si>
    <t>MC513-52-240</t>
  </si>
  <si>
    <t>STAY(L),FENDER CW</t>
  </si>
  <si>
    <t>MC5Y3-59-02XE</t>
  </si>
  <si>
    <t>LHF DOOR CW</t>
  </si>
  <si>
    <t>MF151-58-210C</t>
  </si>
  <si>
    <t>HINGE'A',DOOR-FRT CW</t>
  </si>
  <si>
    <t>R</t>
  </si>
  <si>
    <t>MC235-59-210C</t>
  </si>
  <si>
    <t>HINGE(L),DOOR-UPPER CW</t>
  </si>
  <si>
    <t>MC235-59-762B</t>
  </si>
  <si>
    <t>FASTENER(L)</t>
  </si>
  <si>
    <t>MGD7A-50-EA1</t>
  </si>
  <si>
    <t>FASTENER</t>
  </si>
  <si>
    <t>MBF67-51-261</t>
  </si>
  <si>
    <t>GROMMET</t>
  </si>
  <si>
    <t>M9991-00-501</t>
  </si>
  <si>
    <t>GROMMET,SCREW</t>
  </si>
  <si>
    <t>MGJ6A-58-975</t>
  </si>
  <si>
    <t>MG22C-59-410R27</t>
  </si>
  <si>
    <t>HANDLE(L),OUTER</t>
  </si>
  <si>
    <t>M</t>
  </si>
  <si>
    <t>MC310-69-181B</t>
  </si>
  <si>
    <t>BODY(L),DOOR MIRROR  CW</t>
  </si>
  <si>
    <t>ML208-69-1A7A27</t>
  </si>
  <si>
    <t>HOUSING(L),DR MIRROR</t>
  </si>
  <si>
    <t>ML208-69-182A</t>
  </si>
  <si>
    <t>LAMP(L),SIDE TURN CC/LY/ER</t>
  </si>
  <si>
    <t>MC235-69-1G7</t>
  </si>
  <si>
    <t>GLASS &amp; HOLDER(L),MI CW</t>
  </si>
  <si>
    <t>MC513-69-16YA</t>
  </si>
  <si>
    <t>GARNISH(L),SAIL-OUT CW</t>
  </si>
  <si>
    <t>MC235-50-8W3B</t>
  </si>
  <si>
    <t>STRIPE NO.3(L),BODY CR/CW</t>
  </si>
  <si>
    <t>MC235-50-8W1A</t>
  </si>
  <si>
    <t>STRIPE(L),SASH CW</t>
  </si>
  <si>
    <t>MC5Y3-73-02XE</t>
  </si>
  <si>
    <t>LHR DOOR CW</t>
  </si>
  <si>
    <t>MC513-72-762</t>
  </si>
  <si>
    <t>FASTENER,WTHSTP.DOOR</t>
  </si>
  <si>
    <t>MBP4K-58-762</t>
  </si>
  <si>
    <t>MC514-72-918</t>
  </si>
  <si>
    <t>MC513-72-918</t>
  </si>
  <si>
    <t>MC235-58-975</t>
  </si>
  <si>
    <t>MA001-56-053</t>
  </si>
  <si>
    <t>MC273-72-864A</t>
  </si>
  <si>
    <t>TAPE,PROTECTOR</t>
  </si>
  <si>
    <t>MC513-72-864A</t>
  </si>
  <si>
    <t>MG043-62-864A</t>
  </si>
  <si>
    <t>TAPE,PROTECTOR-STOPP KE</t>
  </si>
  <si>
    <t>MS05B-72-512</t>
  </si>
  <si>
    <t>TAPE,SEAL</t>
  </si>
  <si>
    <t>MC235-72-512</t>
  </si>
  <si>
    <t>VALVE,ONE WAY-DOOR I</t>
  </si>
  <si>
    <t>ME120-51-W24</t>
  </si>
  <si>
    <t>MC513-50-8W2B</t>
  </si>
  <si>
    <t>STRIPE NO.2(L),BODY CW</t>
  </si>
  <si>
    <t>MC513-50-8W4A</t>
  </si>
  <si>
    <t>STRIPE NO.4(L),BODY CW</t>
  </si>
  <si>
    <t>MC513-50-650A</t>
  </si>
  <si>
    <t>MOULD(L),FRT.BELT.CW</t>
  </si>
  <si>
    <t>MC235-50-670C</t>
  </si>
  <si>
    <t>MOULD(L),RR.BELTLINE CW</t>
  </si>
  <si>
    <t>MC513-73-8D0E</t>
  </si>
  <si>
    <t>COVER(L),RAIL-CENTER CW</t>
  </si>
  <si>
    <t>MC235-72-8C1A</t>
  </si>
  <si>
    <t>CLIP</t>
  </si>
  <si>
    <t>MB01W-51-142B</t>
  </si>
  <si>
    <t>GROMMET,SCREW-R.COMB</t>
  </si>
  <si>
    <t>LHS FRONT FENDER</t>
  </si>
  <si>
    <t>STAY(LHS), FRONT FENDER</t>
  </si>
  <si>
    <t>LHS FRONT DOOR</t>
  </si>
  <si>
    <t>HINGE LOWER(LHS), FRONT DOOR</t>
  </si>
  <si>
    <t>HINGE UPPER(LHS), FRONT DOOR</t>
  </si>
  <si>
    <t>FASTENER, FRONT DOOR</t>
  </si>
  <si>
    <t>GROMMET, FRONT DOOR</t>
  </si>
  <si>
    <t>HANDLE(LHS), OUTER</t>
  </si>
  <si>
    <t>LHS SIDE MIRROR ASSY</t>
  </si>
  <si>
    <t>COVER(LHS), SIDE MIRROR</t>
  </si>
  <si>
    <t>LAMP(LHS), SIDE TURN</t>
  </si>
  <si>
    <t>GLASS(LHS), SIDE MIRROR</t>
  </si>
  <si>
    <t>GARNISH(LHS), SIDE MIRROR</t>
  </si>
  <si>
    <t>STRIPE SIDE(LHS), FRONT DOOR</t>
  </si>
  <si>
    <t>STRIPE UPPER(LHS), FRONT DOOR</t>
  </si>
  <si>
    <t>LHS REAR DOOR</t>
  </si>
  <si>
    <t>FASTENER, REAR DOOR</t>
  </si>
  <si>
    <t>GROMMET, REAR DOOR</t>
  </si>
  <si>
    <t>TAPE PROTECTOR, REAR DOOR</t>
  </si>
  <si>
    <t>TAPE SEAL, REAR DOOR</t>
  </si>
  <si>
    <t>VALVE ONEWAY, REAR DOOR</t>
  </si>
  <si>
    <t>FASTENER, GARNISH</t>
  </si>
  <si>
    <t>STRIPE SIDE(LHS), REAR DOOR</t>
  </si>
  <si>
    <t>STRIPE UPPER(LHS), REAR DOOR</t>
  </si>
  <si>
    <t>MOULD(LHS), FRONT DOOR</t>
  </si>
  <si>
    <t>MOULD(LHS), REAR DOOR</t>
  </si>
  <si>
    <t>COVER(LHS), RAIL-CENTER</t>
  </si>
  <si>
    <t>CLIP, COVER RAIL</t>
  </si>
  <si>
    <t>GROMMET, COVER RAIL</t>
  </si>
  <si>
    <t>FINALIZATION COST OF REPAIRS</t>
  </si>
  <si>
    <t>SUPPLEMENTARY LABOUR</t>
  </si>
  <si>
    <t xml:space="preserve">INSTALL SOUNDPROOF </t>
  </si>
  <si>
    <t>NUMBER OF WORKING: 7 WORKING DAYS (Exclude waiting for parts,survey,authorization,Saturday,Sunday &amp; Public Holiday)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</si>
</sst>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4" formatCode="[$-409]d\-mmm\-yy;@"/>
  </numFmts>
  <fonts count="28" x14ac:knownFonts="1">
    <font>
      <sz val="10"/>
      <name val="Arial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2"/>
      <name val="Calibri"/>
      <family val="2"/>
    </font>
    <font>
      <sz val="12"/>
      <color rgb="FFFF0000"/>
      <name val="Calibri"/>
      <family val="2"/>
    </font>
    <font>
      <b/>
      <sz val="16"/>
      <name val="Calibri"/>
      <family val="2"/>
    </font>
    <font>
      <sz val="10"/>
      <name val="Calibri"/>
      <family val="2"/>
    </font>
    <font>
      <b/>
      <sz val="14"/>
      <name val="Calibri"/>
      <family val="2"/>
    </font>
    <font>
      <b/>
      <sz val="12"/>
      <name val="Calibri"/>
      <family val="2"/>
    </font>
    <font>
      <b/>
      <sz val="12"/>
      <color indexed="10"/>
      <name val="Calibri"/>
      <family val="2"/>
    </font>
    <font>
      <b/>
      <u/>
      <sz val="12"/>
      <name val="Calibri"/>
      <family val="2"/>
    </font>
    <font>
      <b/>
      <sz val="10"/>
      <name val="Calibri"/>
      <family val="2"/>
    </font>
    <font>
      <u/>
      <sz val="12"/>
      <name val="Calibri"/>
      <family val="2"/>
    </font>
    <font>
      <b/>
      <i/>
      <u/>
      <sz val="12"/>
      <name val="Calibri"/>
      <family val="2"/>
    </font>
    <font>
      <i/>
      <sz val="12"/>
      <name val="Calibri"/>
      <family val="2"/>
    </font>
    <font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</font>
    <font>
      <i/>
      <sz val="12"/>
      <color indexed="10"/>
      <name val="Calibri"/>
      <family val="2"/>
    </font>
    <font>
      <sz val="12"/>
      <color theme="1"/>
      <name val="Calibri"/>
      <family val="2"/>
      <scheme val="minor"/>
    </font>
    <font>
      <sz val="12"/>
      <name val="Calibri"/>
      <family val="2"/>
    </font>
    <font>
      <sz val="16"/>
      <name val="Calibri"/>
      <family val="2"/>
    </font>
    <font>
      <b/>
      <sz val="12"/>
      <color theme="1"/>
      <name val="Calibri"/>
      <family val="2"/>
      <scheme val="minor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theme="0" tint="-0.14999847407452621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6">
    <xf numFmtId="0" fontId="0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7" fillId="0" borderId="0"/>
    <xf numFmtId="0" fontId="2" fillId="0" borderId="0"/>
    <xf numFmtId="0" fontId="18" fillId="0" borderId="0"/>
  </cellStyleXfs>
  <cellXfs count="169">
    <xf numFmtId="0" fontId="0" fillId="0" borderId="0" xfId="0"/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9" fillId="0" borderId="2" xfId="0" applyFont="1" applyBorder="1"/>
    <xf numFmtId="0" fontId="9" fillId="0" borderId="1" xfId="0" applyFont="1" applyBorder="1"/>
    <xf numFmtId="0" fontId="4" fillId="0" borderId="3" xfId="0" applyFont="1" applyBorder="1" applyAlignment="1">
      <alignment horizontal="center"/>
    </xf>
    <xf numFmtId="0" fontId="4" fillId="0" borderId="0" xfId="0" applyFont="1" applyBorder="1"/>
    <xf numFmtId="0" fontId="9" fillId="0" borderId="4" xfId="0" applyFont="1" applyBorder="1"/>
    <xf numFmtId="0" fontId="9" fillId="0" borderId="0" xfId="0" applyFont="1" applyBorder="1"/>
    <xf numFmtId="44" fontId="4" fillId="0" borderId="5" xfId="0" applyNumberFormat="1" applyFont="1" applyBorder="1"/>
    <xf numFmtId="0" fontId="4" fillId="0" borderId="4" xfId="0" applyFont="1" applyBorder="1"/>
    <xf numFmtId="164" fontId="4" fillId="0" borderId="5" xfId="0" applyNumberFormat="1" applyFont="1" applyBorder="1" applyAlignment="1">
      <alignment horizontal="center"/>
    </xf>
    <xf numFmtId="0" fontId="4" fillId="0" borderId="5" xfId="0" applyFont="1" applyBorder="1"/>
    <xf numFmtId="0" fontId="4" fillId="0" borderId="0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4" fillId="0" borderId="7" xfId="0" applyFont="1" applyBorder="1"/>
    <xf numFmtId="0" fontId="4" fillId="0" borderId="6" xfId="0" applyFont="1" applyBorder="1"/>
    <xf numFmtId="0" fontId="9" fillId="0" borderId="8" xfId="0" applyFont="1" applyBorder="1" applyAlignment="1"/>
    <xf numFmtId="0" fontId="4" fillId="0" borderId="9" xfId="0" applyFont="1" applyBorder="1" applyAlignment="1">
      <alignment horizontal="left"/>
    </xf>
    <xf numFmtId="0" fontId="8" fillId="0" borderId="13" xfId="0" applyFont="1" applyBorder="1" applyAlignment="1">
      <alignment horizontal="center"/>
    </xf>
    <xf numFmtId="0" fontId="9" fillId="0" borderId="8" xfId="0" applyFont="1" applyBorder="1"/>
    <xf numFmtId="0" fontId="9" fillId="0" borderId="10" xfId="0" applyFont="1" applyBorder="1"/>
    <xf numFmtId="0" fontId="9" fillId="0" borderId="11" xfId="0" applyFont="1" applyBorder="1" applyAlignment="1"/>
    <xf numFmtId="0" fontId="4" fillId="0" borderId="11" xfId="0" applyFont="1" applyBorder="1"/>
    <xf numFmtId="0" fontId="4" fillId="0" borderId="11" xfId="0" applyFont="1" applyBorder="1" applyAlignment="1">
      <alignment horizontal="center"/>
    </xf>
    <xf numFmtId="0" fontId="9" fillId="0" borderId="12" xfId="0" applyFont="1" applyBorder="1"/>
    <xf numFmtId="0" fontId="9" fillId="0" borderId="9" xfId="0" applyFont="1" applyBorder="1"/>
    <xf numFmtId="0" fontId="4" fillId="0" borderId="13" xfId="0" applyFont="1" applyBorder="1"/>
    <xf numFmtId="0" fontId="9" fillId="0" borderId="11" xfId="0" applyFont="1" applyBorder="1"/>
    <xf numFmtId="0" fontId="12" fillId="0" borderId="0" xfId="0" applyFont="1"/>
    <xf numFmtId="0" fontId="12" fillId="0" borderId="0" xfId="0" applyFont="1" applyAlignment="1">
      <alignment horizontal="center"/>
    </xf>
    <xf numFmtId="0" fontId="4" fillId="0" borderId="10" xfId="0" applyFont="1" applyBorder="1" applyAlignment="1">
      <alignment horizontal="center"/>
    </xf>
    <xf numFmtId="0" fontId="12" fillId="0" borderId="11" xfId="0" applyFont="1" applyBorder="1" applyAlignment="1">
      <alignment horizontal="center" vertical="center"/>
    </xf>
    <xf numFmtId="44" fontId="12" fillId="0" borderId="0" xfId="1" applyFont="1"/>
    <xf numFmtId="44" fontId="4" fillId="0" borderId="10" xfId="1" applyFont="1" applyBorder="1" applyAlignment="1"/>
    <xf numFmtId="44" fontId="7" fillId="0" borderId="0" xfId="0" applyNumberFormat="1" applyFont="1"/>
    <xf numFmtId="44" fontId="4" fillId="0" borderId="10" xfId="1" applyNumberFormat="1" applyFont="1" applyBorder="1" applyAlignment="1"/>
    <xf numFmtId="0" fontId="14" fillId="0" borderId="0" xfId="0" applyFont="1" applyBorder="1" applyAlignment="1">
      <alignment horizontal="center"/>
    </xf>
    <xf numFmtId="0" fontId="4" fillId="0" borderId="0" xfId="0" applyFont="1"/>
    <xf numFmtId="0" fontId="4" fillId="0" borderId="12" xfId="0" applyFont="1" applyBorder="1"/>
    <xf numFmtId="44" fontId="9" fillId="0" borderId="10" xfId="1" applyFont="1" applyBorder="1"/>
    <xf numFmtId="0" fontId="4" fillId="0" borderId="8" xfId="0" applyFont="1" applyBorder="1"/>
    <xf numFmtId="44" fontId="9" fillId="0" borderId="16" xfId="1" applyNumberFormat="1" applyFont="1" applyBorder="1"/>
    <xf numFmtId="44" fontId="9" fillId="0" borderId="20" xfId="1" applyNumberFormat="1" applyFont="1" applyBorder="1"/>
    <xf numFmtId="44" fontId="4" fillId="0" borderId="21" xfId="1" applyFont="1" applyBorder="1"/>
    <xf numFmtId="44" fontId="4" fillId="0" borderId="21" xfId="1" applyNumberFormat="1" applyFont="1" applyBorder="1"/>
    <xf numFmtId="44" fontId="9" fillId="0" borderId="22" xfId="1" applyFont="1" applyBorder="1"/>
    <xf numFmtId="44" fontId="4" fillId="0" borderId="22" xfId="1" applyNumberFormat="1" applyFont="1" applyBorder="1"/>
    <xf numFmtId="44" fontId="9" fillId="0" borderId="16" xfId="1" applyFont="1" applyBorder="1"/>
    <xf numFmtId="44" fontId="9" fillId="0" borderId="23" xfId="1" applyFont="1" applyBorder="1"/>
    <xf numFmtId="44" fontId="9" fillId="0" borderId="17" xfId="1" applyNumberFormat="1" applyFont="1" applyBorder="1"/>
    <xf numFmtId="0" fontId="4" fillId="0" borderId="0" xfId="0" applyFont="1" applyAlignment="1">
      <alignment horizontal="center"/>
    </xf>
    <xf numFmtId="0" fontId="9" fillId="0" borderId="0" xfId="0" applyFont="1"/>
    <xf numFmtId="0" fontId="16" fillId="0" borderId="0" xfId="0" applyFont="1"/>
    <xf numFmtId="0" fontId="8" fillId="0" borderId="0" xfId="4" applyFont="1" applyFill="1" applyBorder="1" applyAlignment="1">
      <alignment horizontal="center" vertical="center"/>
    </xf>
    <xf numFmtId="0" fontId="8" fillId="0" borderId="0" xfId="4" applyFont="1" applyFill="1" applyBorder="1" applyAlignment="1">
      <alignment horizontal="center" vertical="center" wrapText="1"/>
    </xf>
    <xf numFmtId="0" fontId="19" fillId="0" borderId="0" xfId="5" applyFont="1" applyFill="1" applyBorder="1" applyAlignment="1">
      <alignment vertical="center"/>
    </xf>
    <xf numFmtId="0" fontId="1" fillId="0" borderId="0" xfId="5" applyFont="1" applyFill="1" applyBorder="1" applyAlignment="1">
      <alignment horizontal="center" vertical="center"/>
    </xf>
    <xf numFmtId="0" fontId="4" fillId="0" borderId="0" xfId="4" applyFont="1" applyFill="1" applyBorder="1" applyAlignment="1">
      <alignment horizontal="center" vertical="center"/>
    </xf>
    <xf numFmtId="0" fontId="4" fillId="0" borderId="0" xfId="4" applyFont="1" applyFill="1" applyBorder="1" applyAlignment="1">
      <alignment vertical="center" wrapText="1"/>
    </xf>
    <xf numFmtId="0" fontId="1" fillId="0" borderId="0" xfId="5" applyFont="1" applyFill="1" applyBorder="1" applyAlignment="1">
      <alignment vertical="center"/>
    </xf>
    <xf numFmtId="0" fontId="4" fillId="0" borderId="0" xfId="5" applyFont="1" applyFill="1" applyBorder="1" applyAlignment="1">
      <alignment horizontal="center" vertical="center"/>
    </xf>
    <xf numFmtId="0" fontId="4" fillId="0" borderId="0" xfId="5" applyFont="1" applyFill="1" applyBorder="1" applyAlignment="1">
      <alignment vertical="center" wrapText="1"/>
    </xf>
    <xf numFmtId="0" fontId="4" fillId="0" borderId="0" xfId="4" applyFont="1" applyFill="1" applyBorder="1" applyAlignment="1">
      <alignment horizontal="left" vertical="center" wrapText="1"/>
    </xf>
    <xf numFmtId="0" fontId="20" fillId="0" borderId="0" xfId="5" applyFont="1" applyFill="1" applyBorder="1" applyAlignment="1">
      <alignment horizontal="center" vertical="center"/>
    </xf>
    <xf numFmtId="0" fontId="20" fillId="0" borderId="0" xfId="5" applyFont="1" applyFill="1" applyBorder="1" applyAlignment="1">
      <alignment vertical="center" wrapText="1"/>
    </xf>
    <xf numFmtId="0" fontId="1" fillId="0" borderId="0" xfId="5" applyFont="1" applyFill="1" applyBorder="1" applyAlignment="1">
      <alignment vertical="center" wrapText="1"/>
    </xf>
    <xf numFmtId="0" fontId="21" fillId="0" borderId="0" xfId="5" applyFont="1" applyFill="1" applyBorder="1" applyAlignment="1">
      <alignment vertical="center" wrapText="1"/>
    </xf>
    <xf numFmtId="0" fontId="21" fillId="0" borderId="0" xfId="4" applyFont="1" applyFill="1" applyBorder="1" applyAlignment="1">
      <alignment vertical="center" wrapText="1"/>
    </xf>
    <xf numFmtId="0" fontId="1" fillId="0" borderId="0" xfId="5" applyFont="1" applyFill="1" applyBorder="1" applyAlignment="1">
      <alignment wrapText="1"/>
    </xf>
    <xf numFmtId="0" fontId="1" fillId="0" borderId="0" xfId="5" applyFont="1" applyFill="1" applyBorder="1" applyAlignment="1"/>
    <xf numFmtId="0" fontId="4" fillId="0" borderId="10" xfId="0" applyFont="1" applyBorder="1" applyAlignment="1">
      <alignment horizontal="center" vertical="center"/>
    </xf>
    <xf numFmtId="44" fontId="4" fillId="0" borderId="11" xfId="1" applyNumberFormat="1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11" xfId="0" applyFont="1" applyBorder="1" applyAlignment="1">
      <alignment horizontal="center" vertical="center"/>
    </xf>
    <xf numFmtId="0" fontId="22" fillId="0" borderId="0" xfId="0" applyFont="1" applyBorder="1"/>
    <xf numFmtId="44" fontId="4" fillId="0" borderId="11" xfId="1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4" fillId="0" borderId="24" xfId="0" applyFont="1" applyBorder="1" applyAlignment="1">
      <alignment horizontal="left" vertical="center"/>
    </xf>
    <xf numFmtId="44" fontId="10" fillId="0" borderId="10" xfId="1" applyFont="1" applyBorder="1" applyAlignment="1">
      <alignment horizontal="center" vertical="center"/>
    </xf>
    <xf numFmtId="44" fontId="4" fillId="2" borderId="10" xfId="1" applyFont="1" applyFill="1" applyBorder="1" applyAlignment="1">
      <alignment horizontal="center" vertical="center"/>
    </xf>
    <xf numFmtId="49" fontId="4" fillId="0" borderId="7" xfId="0" applyNumberFormat="1" applyFont="1" applyBorder="1" applyAlignment="1">
      <alignment horizontal="left" vertical="center"/>
    </xf>
    <xf numFmtId="0" fontId="9" fillId="0" borderId="13" xfId="0" applyFont="1" applyBorder="1" applyAlignment="1">
      <alignment vertical="center"/>
    </xf>
    <xf numFmtId="44" fontId="4" fillId="0" borderId="10" xfId="1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44" fontId="4" fillId="0" borderId="16" xfId="1" applyFont="1" applyBorder="1" applyAlignment="1">
      <alignment vertical="center"/>
    </xf>
    <xf numFmtId="44" fontId="9" fillId="0" borderId="17" xfId="1" applyFont="1" applyBorder="1" applyAlignment="1">
      <alignment vertical="center"/>
    </xf>
    <xf numFmtId="0" fontId="4" fillId="0" borderId="18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44" fontId="4" fillId="0" borderId="25" xfId="1" applyFont="1" applyBorder="1" applyAlignment="1">
      <alignment vertical="center"/>
    </xf>
    <xf numFmtId="44" fontId="4" fillId="0" borderId="22" xfId="1" applyNumberFormat="1" applyFont="1" applyBorder="1" applyAlignment="1">
      <alignment vertical="center"/>
    </xf>
    <xf numFmtId="0" fontId="15" fillId="0" borderId="0" xfId="0" applyFont="1" applyBorder="1" applyAlignment="1">
      <alignment vertical="top"/>
    </xf>
    <xf numFmtId="0" fontId="4" fillId="0" borderId="6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8" fillId="0" borderId="1" xfId="0" applyFont="1" applyBorder="1" applyAlignment="1"/>
    <xf numFmtId="0" fontId="4" fillId="0" borderId="0" xfId="0" applyFont="1" applyBorder="1" applyAlignment="1"/>
    <xf numFmtId="0" fontId="8" fillId="0" borderId="3" xfId="0" applyFont="1" applyBorder="1" applyAlignment="1"/>
    <xf numFmtId="0" fontId="4" fillId="0" borderId="5" xfId="0" applyFont="1" applyBorder="1" applyAlignment="1"/>
    <xf numFmtId="0" fontId="10" fillId="0" borderId="0" xfId="0" applyFont="1" applyBorder="1" applyAlignment="1"/>
    <xf numFmtId="0" fontId="23" fillId="0" borderId="0" xfId="5" applyFont="1" applyFill="1" applyBorder="1" applyAlignment="1">
      <alignment horizontal="center" vertical="center"/>
    </xf>
    <xf numFmtId="0" fontId="23" fillId="0" borderId="0" xfId="4" applyFont="1" applyFill="1" applyBorder="1" applyAlignment="1">
      <alignment horizontal="center" vertical="center"/>
    </xf>
    <xf numFmtId="0" fontId="23" fillId="0" borderId="0" xfId="4" applyNumberFormat="1" applyFont="1" applyFill="1" applyBorder="1" applyAlignment="1">
      <alignment horizontal="center" vertical="center"/>
    </xf>
    <xf numFmtId="0" fontId="24" fillId="0" borderId="0" xfId="3" applyFont="1" applyFill="1" applyAlignment="1">
      <alignment vertical="center" wrapText="1"/>
    </xf>
    <xf numFmtId="0" fontId="21" fillId="0" borderId="28" xfId="4" applyNumberFormat="1" applyFont="1" applyBorder="1" applyAlignment="1">
      <alignment horizontal="center" vertical="center"/>
    </xf>
    <xf numFmtId="0" fontId="1" fillId="0" borderId="11" xfId="5" applyNumberFormat="1" applyFont="1" applyBorder="1" applyAlignment="1">
      <alignment horizontal="center" vertical="center"/>
    </xf>
    <xf numFmtId="0" fontId="21" fillId="3" borderId="28" xfId="4" applyNumberFormat="1" applyFont="1" applyFill="1" applyBorder="1" applyAlignment="1">
      <alignment horizontal="center" vertical="center"/>
    </xf>
    <xf numFmtId="0" fontId="10" fillId="0" borderId="0" xfId="0" applyFont="1" applyBorder="1" applyAlignment="1">
      <alignment horizontal="left"/>
    </xf>
    <xf numFmtId="0" fontId="26" fillId="0" borderId="2" xfId="0" applyFont="1" applyBorder="1"/>
    <xf numFmtId="0" fontId="0" fillId="0" borderId="4" xfId="0" applyBorder="1"/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5" fillId="0" borderId="8" xfId="0" applyFont="1" applyBorder="1" applyAlignment="1">
      <alignment horizontal="left"/>
    </xf>
    <xf numFmtId="0" fontId="5" fillId="0" borderId="9" xfId="0" applyFont="1" applyBorder="1" applyAlignment="1">
      <alignment horizontal="left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8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0" fillId="0" borderId="11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164" fontId="4" fillId="0" borderId="8" xfId="0" applyNumberFormat="1" applyFont="1" applyBorder="1" applyAlignment="1">
      <alignment horizontal="center"/>
    </xf>
    <xf numFmtId="164" fontId="4" fillId="0" borderId="9" xfId="0" applyNumberFormat="1" applyFont="1" applyBorder="1" applyAlignment="1">
      <alignment horizontal="center"/>
    </xf>
    <xf numFmtId="0" fontId="11" fillId="0" borderId="2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14" fontId="4" fillId="0" borderId="8" xfId="0" applyNumberFormat="1" applyFont="1" applyBorder="1" applyAlignment="1">
      <alignment horizontal="center"/>
    </xf>
    <xf numFmtId="14" fontId="4" fillId="0" borderId="9" xfId="0" applyNumberFormat="1" applyFont="1" applyBorder="1" applyAlignment="1">
      <alignment horizontal="center"/>
    </xf>
    <xf numFmtId="0" fontId="4" fillId="0" borderId="8" xfId="0" applyFont="1" applyBorder="1" applyAlignment="1">
      <alignment horizontal="left" shrinkToFit="1"/>
    </xf>
    <xf numFmtId="0" fontId="4" fillId="0" borderId="9" xfId="0" applyFont="1" applyBorder="1" applyAlignment="1">
      <alignment horizontal="left" shrinkToFit="1"/>
    </xf>
    <xf numFmtId="0" fontId="4" fillId="0" borderId="7" xfId="0" applyFont="1" applyBorder="1" applyAlignment="1"/>
    <xf numFmtId="0" fontId="9" fillId="0" borderId="4" xfId="0" applyFont="1" applyBorder="1" applyAlignment="1">
      <alignment horizontal="left"/>
    </xf>
    <xf numFmtId="0" fontId="9" fillId="0" borderId="0" xfId="0" applyFont="1" applyBorder="1" applyAlignment="1">
      <alignment horizontal="left"/>
    </xf>
    <xf numFmtId="0" fontId="9" fillId="0" borderId="12" xfId="0" applyFont="1" applyBorder="1" applyAlignment="1">
      <alignment horizontal="left"/>
    </xf>
    <xf numFmtId="0" fontId="9" fillId="0" borderId="7" xfId="0" applyFont="1" applyBorder="1" applyAlignment="1">
      <alignment horizontal="left"/>
    </xf>
    <xf numFmtId="0" fontId="4" fillId="0" borderId="26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44" fontId="4" fillId="0" borderId="10" xfId="1" applyNumberFormat="1" applyFont="1" applyBorder="1" applyAlignment="1">
      <alignment vertical="center"/>
    </xf>
    <xf numFmtId="0" fontId="0" fillId="0" borderId="8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9" fillId="4" borderId="11" xfId="0" applyFont="1" applyFill="1" applyBorder="1" applyAlignment="1">
      <alignment horizontal="center" vertical="center"/>
    </xf>
    <xf numFmtId="0" fontId="26" fillId="4" borderId="11" xfId="5" applyNumberFormat="1" applyFont="1" applyFill="1" applyBorder="1" applyAlignment="1">
      <alignment horizontal="center" vertical="center"/>
    </xf>
    <xf numFmtId="0" fontId="27" fillId="4" borderId="8" xfId="0" applyFont="1" applyFill="1" applyBorder="1" applyAlignment="1">
      <alignment horizontal="left" vertical="center" wrapText="1"/>
    </xf>
    <xf numFmtId="0" fontId="9" fillId="4" borderId="13" xfId="0" applyFont="1" applyFill="1" applyBorder="1" applyAlignment="1">
      <alignment horizontal="left" vertical="center" wrapText="1"/>
    </xf>
    <xf numFmtId="0" fontId="9" fillId="4" borderId="9" xfId="0" applyFont="1" applyFill="1" applyBorder="1" applyAlignment="1">
      <alignment horizontal="left" vertical="center" wrapText="1"/>
    </xf>
    <xf numFmtId="44" fontId="9" fillId="4" borderId="11" xfId="1" applyFont="1" applyFill="1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1" fillId="0" borderId="10" xfId="5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/>
    </xf>
  </cellXfs>
  <cellStyles count="6">
    <cellStyle name="Currency" xfId="1" builtinId="4"/>
    <cellStyle name="Currency 2" xfId="2"/>
    <cellStyle name="Normal" xfId="0" builtinId="0"/>
    <cellStyle name="Normal 2" xfId="3"/>
    <cellStyle name="Normal 2 2" xfId="4"/>
    <cellStyle name="Normal 3" xfId="5"/>
  </cellStyles>
  <dxfs count="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name val="Calibri"/>
      </font>
      <alignment vertical="center" textRotation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31753</xdr:colOff>
      <xdr:row>0</xdr:row>
      <xdr:rowOff>243417</xdr:rowOff>
    </xdr:from>
    <xdr:to>
      <xdr:col>1</xdr:col>
      <xdr:colOff>533403</xdr:colOff>
      <xdr:row>4</xdr:row>
      <xdr:rowOff>57150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53" y="243417"/>
          <a:ext cx="914400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1407584</xdr:colOff>
      <xdr:row>1</xdr:row>
      <xdr:rowOff>222248</xdr:rowOff>
    </xdr:from>
    <xdr:to>
      <xdr:col>8</xdr:col>
      <xdr:colOff>867834</xdr:colOff>
      <xdr:row>3</xdr:row>
      <xdr:rowOff>37675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87584" y="497415"/>
          <a:ext cx="2286000" cy="36576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1" displayName="Table1" ref="A1:E101" totalsRowShown="0" headerRowDxfId="5">
  <autoFilter ref="A1:E101"/>
  <tableColumns count="5">
    <tableColumn id="1" name="No" dataDxfId="4"/>
    <tableColumn id="5" name="STD" dataDxfId="3"/>
    <tableColumn id="2" name="RTS Code" dataDxfId="2"/>
    <tableColumn id="6" name="STDBNP" dataDxfId="1"/>
    <tableColumn id="3" name="Labour Description" dataDxfId="0" dataCellStyle="Normal 2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493"/>
  <sheetViews>
    <sheetView tabSelected="1" topLeftCell="A66" zoomScale="90" zoomScaleNormal="90" zoomScaleSheetLayoutView="100" zoomScalePageLayoutView="80" workbookViewId="0">
      <selection activeCell="D71" sqref="D71"/>
    </sheetView>
  </sheetViews>
  <sheetFormatPr defaultRowHeight="21.95" customHeight="1" x14ac:dyDescent="0.2"/>
  <cols>
    <col min="1" max="1" width="6.140625" style="2" customWidth="1"/>
    <col min="2" max="2" width="15.7109375" style="1" customWidth="1"/>
    <col min="3" max="3" width="26.28515625" style="1" customWidth="1"/>
    <col min="4" max="4" width="12" style="1" customWidth="1"/>
    <col min="5" max="5" width="12.5703125" style="1" customWidth="1"/>
    <col min="6" max="6" width="3.28515625" style="1" customWidth="1"/>
    <col min="7" max="7" width="28.7109375" style="1" customWidth="1"/>
    <col min="8" max="8" width="13.7109375" style="1" customWidth="1"/>
    <col min="9" max="9" width="13.5703125" style="1" customWidth="1"/>
    <col min="10" max="10" width="3.85546875" style="1" hidden="1" customWidth="1"/>
    <col min="11" max="11" width="23.140625" style="1" hidden="1" customWidth="1"/>
    <col min="12" max="12" width="41.42578125" style="1" hidden="1" customWidth="1"/>
    <col min="13" max="13" width="5.85546875" style="2" hidden="1" customWidth="1"/>
    <col min="14" max="14" width="14" style="1" hidden="1" customWidth="1"/>
    <col min="15" max="15" width="13.140625" style="1" hidden="1" customWidth="1"/>
    <col min="16" max="16384" width="9.140625" style="1"/>
  </cols>
  <sheetData>
    <row r="2" spans="1:13" ht="21.95" customHeight="1" x14ac:dyDescent="0.35">
      <c r="A2" s="140" t="s">
        <v>33</v>
      </c>
      <c r="B2" s="140"/>
      <c r="C2" s="140"/>
      <c r="D2" s="140"/>
      <c r="E2" s="140"/>
      <c r="F2" s="140"/>
      <c r="G2" s="140"/>
      <c r="H2" s="140"/>
      <c r="I2" s="140"/>
    </row>
    <row r="3" spans="1:13" ht="21.95" customHeight="1" x14ac:dyDescent="0.35">
      <c r="A3" s="140" t="s">
        <v>43</v>
      </c>
      <c r="B3" s="140"/>
      <c r="C3" s="140"/>
      <c r="D3" s="140"/>
      <c r="E3" s="140"/>
      <c r="F3" s="140"/>
      <c r="G3" s="140"/>
      <c r="H3" s="140"/>
      <c r="I3" s="140"/>
    </row>
    <row r="4" spans="1:13" ht="21.95" customHeight="1" x14ac:dyDescent="0.35">
      <c r="A4" s="141" t="s">
        <v>478</v>
      </c>
      <c r="B4" s="141"/>
      <c r="C4" s="141"/>
      <c r="D4" s="141"/>
      <c r="E4" s="141"/>
      <c r="F4" s="141"/>
      <c r="G4" s="141"/>
      <c r="H4" s="141"/>
      <c r="I4" s="141"/>
    </row>
    <row r="5" spans="1:13" ht="21.95" customHeight="1" x14ac:dyDescent="0.2">
      <c r="J5" s="3"/>
    </row>
    <row r="6" spans="1:13" ht="21.95" customHeight="1" x14ac:dyDescent="0.3">
      <c r="A6" s="114" t="s">
        <v>362</v>
      </c>
      <c r="B6" s="101"/>
      <c r="C6" s="103"/>
      <c r="D6" s="4" t="s">
        <v>0</v>
      </c>
      <c r="E6" s="101" t="s">
        <v>368</v>
      </c>
      <c r="F6" s="101"/>
      <c r="G6" s="101"/>
      <c r="H6" s="5" t="s">
        <v>16</v>
      </c>
      <c r="I6" s="6">
        <v>20014</v>
      </c>
    </row>
    <row r="7" spans="1:13" ht="21.95" customHeight="1" x14ac:dyDescent="0.25">
      <c r="A7" s="115" t="s">
        <v>363</v>
      </c>
      <c r="B7" s="102"/>
      <c r="C7" s="104"/>
      <c r="D7" s="8" t="s">
        <v>32</v>
      </c>
      <c r="E7" s="102" t="s">
        <v>369</v>
      </c>
      <c r="F7" s="102"/>
      <c r="G7" s="102"/>
      <c r="H7" s="9" t="s">
        <v>17</v>
      </c>
      <c r="I7" s="10"/>
    </row>
    <row r="8" spans="1:13" ht="21.95" customHeight="1" x14ac:dyDescent="0.25">
      <c r="A8" s="115" t="s">
        <v>364</v>
      </c>
      <c r="B8" s="102"/>
      <c r="C8" s="104"/>
      <c r="D8" s="8"/>
      <c r="E8" s="102" t="s">
        <v>370</v>
      </c>
      <c r="F8" s="102"/>
      <c r="G8" s="102"/>
      <c r="H8" s="9" t="s">
        <v>30</v>
      </c>
      <c r="I8" s="12">
        <v>43284</v>
      </c>
    </row>
    <row r="9" spans="1:13" ht="21.95" customHeight="1" x14ac:dyDescent="0.25">
      <c r="A9" s="115" t="s">
        <v>365</v>
      </c>
      <c r="B9" s="102"/>
      <c r="C9" s="104"/>
      <c r="D9" s="11"/>
      <c r="E9" s="102" t="s">
        <v>371</v>
      </c>
      <c r="F9" s="102"/>
      <c r="G9" s="102"/>
      <c r="H9" s="7"/>
      <c r="I9" s="13"/>
    </row>
    <row r="10" spans="1:13" ht="21.95" customHeight="1" x14ac:dyDescent="0.25">
      <c r="A10" s="147" t="s">
        <v>22</v>
      </c>
      <c r="B10" s="148"/>
      <c r="C10" s="14" t="s">
        <v>31</v>
      </c>
      <c r="D10" s="8" t="s">
        <v>1</v>
      </c>
      <c r="E10" s="113">
        <v>96910045</v>
      </c>
      <c r="F10" s="105"/>
      <c r="G10" s="105"/>
      <c r="H10" s="7"/>
      <c r="I10" s="13"/>
    </row>
    <row r="11" spans="1:13" ht="21.95" customHeight="1" x14ac:dyDescent="0.25">
      <c r="A11" s="149" t="s">
        <v>21</v>
      </c>
      <c r="B11" s="150"/>
      <c r="C11" s="15"/>
      <c r="D11" s="7"/>
      <c r="E11" s="146"/>
      <c r="F11" s="146"/>
      <c r="G11" s="146"/>
      <c r="H11" s="16"/>
      <c r="I11" s="17"/>
    </row>
    <row r="12" spans="1:13" ht="21.95" customHeight="1" x14ac:dyDescent="0.3">
      <c r="A12" s="18" t="s">
        <v>23</v>
      </c>
      <c r="B12" s="19"/>
      <c r="C12" s="20" t="s">
        <v>372</v>
      </c>
      <c r="D12" s="21" t="s">
        <v>18</v>
      </c>
      <c r="E12" s="142"/>
      <c r="F12" s="143"/>
      <c r="G12" s="22" t="s">
        <v>26</v>
      </c>
      <c r="H12" s="144" t="s">
        <v>366</v>
      </c>
      <c r="I12" s="145"/>
    </row>
    <row r="13" spans="1:13" ht="21.95" customHeight="1" x14ac:dyDescent="0.25">
      <c r="A13" s="23" t="s">
        <v>24</v>
      </c>
      <c r="B13" s="24"/>
      <c r="C13" s="25" t="s">
        <v>374</v>
      </c>
      <c r="D13" s="26" t="s">
        <v>19</v>
      </c>
      <c r="E13" s="121"/>
      <c r="F13" s="122"/>
      <c r="G13" s="27" t="s">
        <v>27</v>
      </c>
      <c r="H13" s="119" t="s">
        <v>367</v>
      </c>
      <c r="I13" s="120"/>
    </row>
    <row r="14" spans="1:13" ht="21.95" customHeight="1" x14ac:dyDescent="0.25">
      <c r="A14" s="18" t="s">
        <v>25</v>
      </c>
      <c r="B14" s="28"/>
      <c r="C14" s="25" t="s">
        <v>373</v>
      </c>
      <c r="D14" s="29" t="s">
        <v>20</v>
      </c>
      <c r="E14" s="130">
        <v>42943</v>
      </c>
      <c r="F14" s="131"/>
      <c r="G14" s="29" t="s">
        <v>28</v>
      </c>
      <c r="H14" s="121"/>
      <c r="I14" s="122"/>
    </row>
    <row r="15" spans="1:13" ht="21.95" customHeight="1" thickBot="1" x14ac:dyDescent="0.25">
      <c r="A15" s="132" t="s">
        <v>2</v>
      </c>
      <c r="B15" s="133"/>
      <c r="C15" s="133"/>
      <c r="D15" s="133"/>
      <c r="E15" s="133"/>
      <c r="F15" s="133"/>
      <c r="G15" s="133"/>
      <c r="H15" s="133"/>
      <c r="I15" s="134"/>
    </row>
    <row r="16" spans="1:13" s="30" customFormat="1" ht="21.95" customHeight="1" thickBot="1" x14ac:dyDescent="0.25">
      <c r="A16" s="135" t="s">
        <v>7</v>
      </c>
      <c r="B16" s="136"/>
      <c r="C16" s="136"/>
      <c r="D16" s="136"/>
      <c r="E16" s="136"/>
      <c r="F16" s="136"/>
      <c r="G16" s="136"/>
      <c r="H16" s="136"/>
      <c r="I16" s="137"/>
      <c r="M16" s="31"/>
    </row>
    <row r="17" spans="1:15" s="30" customFormat="1" ht="21.95" customHeight="1" x14ac:dyDescent="0.2">
      <c r="A17" s="78" t="s">
        <v>349</v>
      </c>
      <c r="B17" s="153"/>
      <c r="C17" s="154"/>
      <c r="D17" s="154"/>
      <c r="E17" s="80" t="s">
        <v>34</v>
      </c>
      <c r="F17" s="79"/>
      <c r="G17" s="99"/>
      <c r="H17" s="100" t="s">
        <v>12</v>
      </c>
      <c r="I17" s="78" t="s">
        <v>6</v>
      </c>
      <c r="K17" s="33" t="s">
        <v>37</v>
      </c>
      <c r="L17" s="33" t="s">
        <v>38</v>
      </c>
      <c r="M17" s="33" t="s">
        <v>39</v>
      </c>
      <c r="N17" s="33" t="s">
        <v>40</v>
      </c>
      <c r="O17" s="33" t="s">
        <v>41</v>
      </c>
    </row>
    <row r="18" spans="1:15" s="30" customFormat="1" ht="21.95" customHeight="1" x14ac:dyDescent="0.2">
      <c r="A18" s="72">
        <v>1</v>
      </c>
      <c r="B18" s="123" t="str">
        <f>L18</f>
        <v>LHS FRONT FENDER</v>
      </c>
      <c r="C18" s="124"/>
      <c r="D18" s="124"/>
      <c r="E18" s="81">
        <f>M18</f>
        <v>1</v>
      </c>
      <c r="F18" s="83"/>
      <c r="G18" s="84" t="str">
        <f>K18</f>
        <v>MCG37-52-211</v>
      </c>
      <c r="H18" s="85">
        <v>307</v>
      </c>
      <c r="I18" s="86">
        <f t="shared" ref="I18:I35" si="0">O18</f>
        <v>307</v>
      </c>
      <c r="K18" t="str">
        <f>'Parts List'!C3</f>
        <v>MCG37-52-211</v>
      </c>
      <c r="L18" t="s">
        <v>449</v>
      </c>
      <c r="M18">
        <f>'Parts List'!G3</f>
        <v>1</v>
      </c>
      <c r="N18">
        <f>'Parts List'!H3</f>
        <v>307</v>
      </c>
      <c r="O18" s="34">
        <f>M18*N18</f>
        <v>307</v>
      </c>
    </row>
    <row r="19" spans="1:15" s="30" customFormat="1" ht="21.95" customHeight="1" x14ac:dyDescent="0.2">
      <c r="A19" s="75">
        <v>2</v>
      </c>
      <c r="B19" s="123" t="str">
        <f t="shared" ref="B19:B35" si="1">L19</f>
        <v>STAY(LHS), FRONT FENDER</v>
      </c>
      <c r="C19" s="124"/>
      <c r="D19" s="124"/>
      <c r="E19" s="81">
        <f t="shared" ref="E19:E35" si="2">M19</f>
        <v>1</v>
      </c>
      <c r="F19" s="83"/>
      <c r="G19" s="84" t="str">
        <f t="shared" ref="G19:G35" si="3">K19</f>
        <v>MC513-52-240</v>
      </c>
      <c r="H19" s="85">
        <v>0</v>
      </c>
      <c r="I19" s="86">
        <f t="shared" si="0"/>
        <v>29.1</v>
      </c>
      <c r="K19" t="str">
        <f>'Parts List'!C4</f>
        <v>MC513-52-240</v>
      </c>
      <c r="L19" t="s">
        <v>450</v>
      </c>
      <c r="M19">
        <f>'Parts List'!G4</f>
        <v>1</v>
      </c>
      <c r="N19">
        <f>'Parts List'!H4</f>
        <v>29.1</v>
      </c>
      <c r="O19" s="34">
        <f t="shared" ref="O19:O35" si="4">M19*N19</f>
        <v>29.1</v>
      </c>
    </row>
    <row r="20" spans="1:15" s="30" customFormat="1" ht="21.95" customHeight="1" x14ac:dyDescent="0.2">
      <c r="A20" s="72">
        <v>3</v>
      </c>
      <c r="B20" s="123" t="str">
        <f t="shared" si="1"/>
        <v>LHS FRONT DOOR</v>
      </c>
      <c r="C20" s="124"/>
      <c r="D20" s="124"/>
      <c r="E20" s="81">
        <f t="shared" si="2"/>
        <v>1</v>
      </c>
      <c r="F20" s="83"/>
      <c r="G20" s="84" t="str">
        <f t="shared" si="3"/>
        <v>MC5Y3-59-02XE</v>
      </c>
      <c r="H20" s="85">
        <v>1147</v>
      </c>
      <c r="I20" s="86">
        <f t="shared" si="0"/>
        <v>1147</v>
      </c>
      <c r="K20" t="str">
        <f>'Parts List'!C5</f>
        <v>MC5Y3-59-02XE</v>
      </c>
      <c r="L20" t="s">
        <v>451</v>
      </c>
      <c r="M20">
        <f>'Parts List'!G5</f>
        <v>1</v>
      </c>
      <c r="N20">
        <f>'Parts List'!H5</f>
        <v>1147</v>
      </c>
      <c r="O20" s="34">
        <f t="shared" si="4"/>
        <v>1147</v>
      </c>
    </row>
    <row r="21" spans="1:15" s="30" customFormat="1" ht="21.95" customHeight="1" x14ac:dyDescent="0.2">
      <c r="A21" s="75">
        <v>4</v>
      </c>
      <c r="B21" s="123" t="str">
        <f t="shared" si="1"/>
        <v>HINGE LOWER(LHS), FRONT DOOR</v>
      </c>
      <c r="C21" s="124"/>
      <c r="D21" s="124"/>
      <c r="E21" s="81">
        <f t="shared" si="2"/>
        <v>1</v>
      </c>
      <c r="F21" s="83"/>
      <c r="G21" s="84" t="str">
        <f t="shared" si="3"/>
        <v>MF151-58-210C</v>
      </c>
      <c r="H21" s="85">
        <v>0</v>
      </c>
      <c r="I21" s="86">
        <f t="shared" si="0"/>
        <v>44.2</v>
      </c>
      <c r="K21" t="str">
        <f>'Parts List'!C6</f>
        <v>MF151-58-210C</v>
      </c>
      <c r="L21" t="s">
        <v>452</v>
      </c>
      <c r="M21">
        <f>'Parts List'!G6</f>
        <v>1</v>
      </c>
      <c r="N21">
        <f>'Parts List'!H6</f>
        <v>44.2</v>
      </c>
      <c r="O21" s="34">
        <f t="shared" si="4"/>
        <v>44.2</v>
      </c>
    </row>
    <row r="22" spans="1:15" s="30" customFormat="1" ht="21.95" customHeight="1" x14ac:dyDescent="0.2">
      <c r="A22" s="72">
        <v>5</v>
      </c>
      <c r="B22" s="123" t="str">
        <f t="shared" si="1"/>
        <v>HINGE UPPER(LHS), FRONT DOOR</v>
      </c>
      <c r="C22" s="124"/>
      <c r="D22" s="124"/>
      <c r="E22" s="81">
        <f t="shared" si="2"/>
        <v>1</v>
      </c>
      <c r="F22" s="83"/>
      <c r="G22" s="84" t="str">
        <f t="shared" si="3"/>
        <v>MC235-59-210C</v>
      </c>
      <c r="H22" s="85">
        <v>0</v>
      </c>
      <c r="I22" s="86">
        <f t="shared" si="0"/>
        <v>46.7</v>
      </c>
      <c r="K22" t="str">
        <f>'Parts List'!C7</f>
        <v>MC235-59-210C</v>
      </c>
      <c r="L22" t="s">
        <v>453</v>
      </c>
      <c r="M22">
        <f>'Parts List'!G7</f>
        <v>1</v>
      </c>
      <c r="N22">
        <f>'Parts List'!H7</f>
        <v>46.7</v>
      </c>
      <c r="O22" s="34">
        <f t="shared" si="4"/>
        <v>46.7</v>
      </c>
    </row>
    <row r="23" spans="1:15" s="30" customFormat="1" ht="21.95" customHeight="1" x14ac:dyDescent="0.2">
      <c r="A23" s="75">
        <v>6</v>
      </c>
      <c r="B23" s="123" t="str">
        <f t="shared" si="1"/>
        <v>FASTENER, FRONT DOOR</v>
      </c>
      <c r="C23" s="124"/>
      <c r="D23" s="124"/>
      <c r="E23" s="81">
        <f t="shared" si="2"/>
        <v>1</v>
      </c>
      <c r="F23" s="83"/>
      <c r="G23" s="84" t="str">
        <f t="shared" si="3"/>
        <v>MC235-59-762B</v>
      </c>
      <c r="H23" s="85">
        <v>12.3</v>
      </c>
      <c r="I23" s="86">
        <f t="shared" si="0"/>
        <v>12.3</v>
      </c>
      <c r="K23" t="str">
        <f>'Parts List'!C8</f>
        <v>MC235-59-762B</v>
      </c>
      <c r="L23" t="s">
        <v>454</v>
      </c>
      <c r="M23">
        <f>'Parts List'!G8</f>
        <v>1</v>
      </c>
      <c r="N23">
        <f>'Parts List'!H8</f>
        <v>12.3</v>
      </c>
      <c r="O23" s="34">
        <f t="shared" si="4"/>
        <v>12.3</v>
      </c>
    </row>
    <row r="24" spans="1:15" s="30" customFormat="1" ht="21.95" customHeight="1" x14ac:dyDescent="0.2">
      <c r="A24" s="72">
        <v>7</v>
      </c>
      <c r="B24" s="123" t="str">
        <f t="shared" si="1"/>
        <v>FASTENER, FRONT DOOR</v>
      </c>
      <c r="C24" s="124"/>
      <c r="D24" s="124"/>
      <c r="E24" s="81">
        <f t="shared" si="2"/>
        <v>1</v>
      </c>
      <c r="F24" s="83"/>
      <c r="G24" s="84" t="str">
        <f t="shared" si="3"/>
        <v>MGD7A-50-EA1</v>
      </c>
      <c r="H24" s="85">
        <v>3</v>
      </c>
      <c r="I24" s="86">
        <f t="shared" si="0"/>
        <v>3</v>
      </c>
      <c r="K24" t="str">
        <f>'Parts List'!C9</f>
        <v>MGD7A-50-EA1</v>
      </c>
      <c r="L24" t="s">
        <v>454</v>
      </c>
      <c r="M24">
        <f>'Parts List'!G9</f>
        <v>1</v>
      </c>
      <c r="N24">
        <f>'Parts List'!H9</f>
        <v>3</v>
      </c>
      <c r="O24" s="34">
        <f t="shared" si="4"/>
        <v>3</v>
      </c>
    </row>
    <row r="25" spans="1:15" s="30" customFormat="1" ht="21.95" customHeight="1" x14ac:dyDescent="0.2">
      <c r="A25" s="75">
        <v>8</v>
      </c>
      <c r="B25" s="123" t="str">
        <f t="shared" si="1"/>
        <v>GROMMET, FRONT DOOR</v>
      </c>
      <c r="C25" s="124"/>
      <c r="D25" s="124"/>
      <c r="E25" s="81">
        <f t="shared" si="2"/>
        <v>2</v>
      </c>
      <c r="F25" s="83"/>
      <c r="G25" s="84" t="str">
        <f t="shared" si="3"/>
        <v>MBF67-51-261</v>
      </c>
      <c r="H25" s="85">
        <v>4.4000000000000004</v>
      </c>
      <c r="I25" s="86">
        <f t="shared" si="0"/>
        <v>4.4000000000000004</v>
      </c>
      <c r="K25" t="str">
        <f>'Parts List'!C10</f>
        <v>MBF67-51-261</v>
      </c>
      <c r="L25" t="s">
        <v>455</v>
      </c>
      <c r="M25">
        <f>'Parts List'!G10</f>
        <v>2</v>
      </c>
      <c r="N25">
        <f>'Parts List'!H10</f>
        <v>2.2000000000000002</v>
      </c>
      <c r="O25" s="34">
        <f t="shared" si="4"/>
        <v>4.4000000000000004</v>
      </c>
    </row>
    <row r="26" spans="1:15" s="30" customFormat="1" ht="21.95" customHeight="1" x14ac:dyDescent="0.2">
      <c r="A26" s="72">
        <v>9</v>
      </c>
      <c r="B26" s="123" t="str">
        <f t="shared" si="1"/>
        <v>GROMMET, FRONT DOOR</v>
      </c>
      <c r="C26" s="124"/>
      <c r="D26" s="124"/>
      <c r="E26" s="81">
        <f t="shared" si="2"/>
        <v>1</v>
      </c>
      <c r="F26" s="83"/>
      <c r="G26" s="84" t="str">
        <f t="shared" si="3"/>
        <v>M9991-00-501</v>
      </c>
      <c r="H26" s="85">
        <v>2.8</v>
      </c>
      <c r="I26" s="86">
        <f t="shared" si="0"/>
        <v>2.8</v>
      </c>
      <c r="K26" t="str">
        <f>'Parts List'!C11</f>
        <v>M9991-00-501</v>
      </c>
      <c r="L26" t="s">
        <v>455</v>
      </c>
      <c r="M26">
        <f>'Parts List'!G11</f>
        <v>1</v>
      </c>
      <c r="N26">
        <f>'Parts List'!H11</f>
        <v>2.8</v>
      </c>
      <c r="O26" s="34">
        <f t="shared" si="4"/>
        <v>2.8</v>
      </c>
    </row>
    <row r="27" spans="1:15" s="30" customFormat="1" ht="21.95" customHeight="1" x14ac:dyDescent="0.2">
      <c r="A27" s="75">
        <v>10</v>
      </c>
      <c r="B27" s="123" t="str">
        <f t="shared" si="1"/>
        <v>GROMMET, FRONT DOOR</v>
      </c>
      <c r="C27" s="124"/>
      <c r="D27" s="124"/>
      <c r="E27" s="81">
        <f t="shared" si="2"/>
        <v>9</v>
      </c>
      <c r="F27" s="83"/>
      <c r="G27" s="84" t="str">
        <f t="shared" si="3"/>
        <v>MGJ6A-58-975</v>
      </c>
      <c r="H27" s="85">
        <v>25.2</v>
      </c>
      <c r="I27" s="86">
        <f t="shared" si="0"/>
        <v>25.2</v>
      </c>
      <c r="K27" t="str">
        <f>'Parts List'!C12</f>
        <v>MGJ6A-58-975</v>
      </c>
      <c r="L27" t="s">
        <v>455</v>
      </c>
      <c r="M27">
        <f>'Parts List'!G12</f>
        <v>9</v>
      </c>
      <c r="N27">
        <f>'Parts List'!H12</f>
        <v>2.8</v>
      </c>
      <c r="O27" s="34">
        <f t="shared" si="4"/>
        <v>25.2</v>
      </c>
    </row>
    <row r="28" spans="1:15" s="30" customFormat="1" ht="21.95" customHeight="1" x14ac:dyDescent="0.2">
      <c r="A28" s="72">
        <v>11</v>
      </c>
      <c r="B28" s="123" t="str">
        <f t="shared" si="1"/>
        <v>HANDLE(LHS), OUTER</v>
      </c>
      <c r="C28" s="124"/>
      <c r="D28" s="124"/>
      <c r="E28" s="81">
        <f t="shared" si="2"/>
        <v>1</v>
      </c>
      <c r="F28" s="83"/>
      <c r="G28" s="84" t="str">
        <f t="shared" si="3"/>
        <v>MG22C-59-410R27</v>
      </c>
      <c r="H28" s="85">
        <v>0</v>
      </c>
      <c r="I28" s="86">
        <f t="shared" si="0"/>
        <v>113.2</v>
      </c>
      <c r="K28" t="str">
        <f>'Parts List'!C13</f>
        <v>MG22C-59-410R27</v>
      </c>
      <c r="L28" t="s">
        <v>456</v>
      </c>
      <c r="M28">
        <f>'Parts List'!G13</f>
        <v>1</v>
      </c>
      <c r="N28">
        <f>'Parts List'!H13</f>
        <v>113.2</v>
      </c>
      <c r="O28" s="34">
        <f t="shared" si="4"/>
        <v>113.2</v>
      </c>
    </row>
    <row r="29" spans="1:15" s="30" customFormat="1" ht="21.95" customHeight="1" x14ac:dyDescent="0.2">
      <c r="A29" s="75">
        <v>12</v>
      </c>
      <c r="B29" s="123" t="str">
        <f t="shared" ref="B29" si="5">L29</f>
        <v>LHS SIDE MIRROR ASSY</v>
      </c>
      <c r="C29" s="124"/>
      <c r="D29" s="124"/>
      <c r="E29" s="81">
        <f t="shared" si="2"/>
        <v>1</v>
      </c>
      <c r="F29" s="83"/>
      <c r="G29" s="84" t="str">
        <f t="shared" si="3"/>
        <v>MC310-69-181B</v>
      </c>
      <c r="H29" s="85">
        <v>360.7</v>
      </c>
      <c r="I29" s="86">
        <f t="shared" si="0"/>
        <v>360.7</v>
      </c>
      <c r="K29" t="str">
        <f>'Parts List'!C14</f>
        <v>MC310-69-181B</v>
      </c>
      <c r="L29" t="s">
        <v>457</v>
      </c>
      <c r="M29">
        <f>'Parts List'!G14</f>
        <v>1</v>
      </c>
      <c r="N29">
        <f>'Parts List'!H14</f>
        <v>360.7</v>
      </c>
      <c r="O29" s="34">
        <f t="shared" si="4"/>
        <v>360.7</v>
      </c>
    </row>
    <row r="30" spans="1:15" s="30" customFormat="1" ht="21.95" customHeight="1" x14ac:dyDescent="0.2">
      <c r="A30" s="72">
        <v>13</v>
      </c>
      <c r="B30" s="123" t="str">
        <f t="shared" si="1"/>
        <v>COVER(LHS), SIDE MIRROR</v>
      </c>
      <c r="C30" s="124"/>
      <c r="D30" s="124"/>
      <c r="E30" s="81">
        <f t="shared" si="2"/>
        <v>1</v>
      </c>
      <c r="F30" s="83"/>
      <c r="G30" s="84" t="str">
        <f t="shared" si="3"/>
        <v>ML208-69-1A7A27</v>
      </c>
      <c r="H30" s="85">
        <v>0</v>
      </c>
      <c r="I30" s="86">
        <f t="shared" si="0"/>
        <v>86.2</v>
      </c>
      <c r="K30" t="str">
        <f>'Parts List'!C15</f>
        <v>ML208-69-1A7A27</v>
      </c>
      <c r="L30" t="s">
        <v>458</v>
      </c>
      <c r="M30">
        <f>'Parts List'!G15</f>
        <v>1</v>
      </c>
      <c r="N30">
        <f>'Parts List'!H15</f>
        <v>86.2</v>
      </c>
      <c r="O30" s="34">
        <f t="shared" si="4"/>
        <v>86.2</v>
      </c>
    </row>
    <row r="31" spans="1:15" s="30" customFormat="1" ht="21.95" customHeight="1" x14ac:dyDescent="0.2">
      <c r="A31" s="75">
        <v>14</v>
      </c>
      <c r="B31" s="123" t="str">
        <f t="shared" si="1"/>
        <v>LAMP(LHS), SIDE TURN</v>
      </c>
      <c r="C31" s="124"/>
      <c r="D31" s="124"/>
      <c r="E31" s="81">
        <f t="shared" si="2"/>
        <v>1</v>
      </c>
      <c r="F31" s="83"/>
      <c r="G31" s="84" t="str">
        <f t="shared" si="3"/>
        <v>ML208-69-182A</v>
      </c>
      <c r="H31" s="85">
        <v>0</v>
      </c>
      <c r="I31" s="86">
        <f t="shared" si="0"/>
        <v>262.60000000000002</v>
      </c>
      <c r="K31" t="str">
        <f>'Parts List'!C16</f>
        <v>ML208-69-182A</v>
      </c>
      <c r="L31" t="s">
        <v>459</v>
      </c>
      <c r="M31">
        <f>'Parts List'!G16</f>
        <v>1</v>
      </c>
      <c r="N31">
        <f>'Parts List'!H16</f>
        <v>262.60000000000002</v>
      </c>
      <c r="O31" s="34">
        <f t="shared" si="4"/>
        <v>262.60000000000002</v>
      </c>
    </row>
    <row r="32" spans="1:15" s="30" customFormat="1" ht="21.95" customHeight="1" x14ac:dyDescent="0.2">
      <c r="A32" s="72">
        <v>15</v>
      </c>
      <c r="B32" s="123" t="str">
        <f t="shared" si="1"/>
        <v>GLASS(LHS), SIDE MIRROR</v>
      </c>
      <c r="C32" s="124"/>
      <c r="D32" s="124"/>
      <c r="E32" s="81">
        <f t="shared" si="2"/>
        <v>1</v>
      </c>
      <c r="F32" s="83"/>
      <c r="G32" s="84" t="str">
        <f t="shared" si="3"/>
        <v>MC235-69-1G7</v>
      </c>
      <c r="H32" s="85">
        <v>0</v>
      </c>
      <c r="I32" s="86">
        <f t="shared" si="0"/>
        <v>65.599999999999994</v>
      </c>
      <c r="K32" t="str">
        <f>'Parts List'!C17</f>
        <v>MC235-69-1G7</v>
      </c>
      <c r="L32" t="s">
        <v>460</v>
      </c>
      <c r="M32">
        <f>'Parts List'!G17</f>
        <v>1</v>
      </c>
      <c r="N32">
        <f>'Parts List'!H17</f>
        <v>65.599999999999994</v>
      </c>
      <c r="O32" s="34">
        <f t="shared" si="4"/>
        <v>65.599999999999994</v>
      </c>
    </row>
    <row r="33" spans="1:15" s="30" customFormat="1" ht="21.95" customHeight="1" x14ac:dyDescent="0.2">
      <c r="A33" s="75">
        <v>16</v>
      </c>
      <c r="B33" s="123" t="str">
        <f t="shared" si="1"/>
        <v>GARNISH(LHS), SIDE MIRROR</v>
      </c>
      <c r="C33" s="124"/>
      <c r="D33" s="124"/>
      <c r="E33" s="81">
        <f t="shared" si="2"/>
        <v>1</v>
      </c>
      <c r="F33" s="83"/>
      <c r="G33" s="84" t="str">
        <f t="shared" si="3"/>
        <v>MC513-69-16YA</v>
      </c>
      <c r="H33" s="85">
        <v>71.7</v>
      </c>
      <c r="I33" s="86">
        <f t="shared" si="0"/>
        <v>71.7</v>
      </c>
      <c r="K33" t="str">
        <f>'Parts List'!C18</f>
        <v>MC513-69-16YA</v>
      </c>
      <c r="L33" t="s">
        <v>461</v>
      </c>
      <c r="M33">
        <f>'Parts List'!G18</f>
        <v>1</v>
      </c>
      <c r="N33">
        <f>'Parts List'!H18</f>
        <v>71.7</v>
      </c>
      <c r="O33" s="34">
        <f t="shared" si="4"/>
        <v>71.7</v>
      </c>
    </row>
    <row r="34" spans="1:15" s="30" customFormat="1" ht="21.95" customHeight="1" x14ac:dyDescent="0.2">
      <c r="A34" s="72">
        <v>17</v>
      </c>
      <c r="B34" s="123" t="str">
        <f t="shared" si="1"/>
        <v>STRIPE SIDE(LHS), FRONT DOOR</v>
      </c>
      <c r="C34" s="124"/>
      <c r="D34" s="124"/>
      <c r="E34" s="81">
        <f t="shared" si="2"/>
        <v>1</v>
      </c>
      <c r="F34" s="83"/>
      <c r="G34" s="84" t="str">
        <f t="shared" si="3"/>
        <v>MC235-50-8W3B</v>
      </c>
      <c r="H34" s="85">
        <v>49</v>
      </c>
      <c r="I34" s="86">
        <f t="shared" si="0"/>
        <v>49</v>
      </c>
      <c r="K34" t="str">
        <f>'Parts List'!C19</f>
        <v>MC235-50-8W3B</v>
      </c>
      <c r="L34" t="s">
        <v>462</v>
      </c>
      <c r="M34">
        <f>'Parts List'!G19</f>
        <v>1</v>
      </c>
      <c r="N34">
        <f>'Parts List'!H19</f>
        <v>49</v>
      </c>
      <c r="O34" s="34">
        <f t="shared" si="4"/>
        <v>49</v>
      </c>
    </row>
    <row r="35" spans="1:15" s="30" customFormat="1" ht="21.95" customHeight="1" x14ac:dyDescent="0.2">
      <c r="A35" s="75">
        <v>18</v>
      </c>
      <c r="B35" s="123" t="str">
        <f t="shared" si="1"/>
        <v>STRIPE UPPER(LHS), FRONT DOOR</v>
      </c>
      <c r="C35" s="124"/>
      <c r="D35" s="124"/>
      <c r="E35" s="81">
        <f t="shared" si="2"/>
        <v>1</v>
      </c>
      <c r="F35" s="83"/>
      <c r="G35" s="84" t="str">
        <f t="shared" si="3"/>
        <v>MC235-50-8W1A</v>
      </c>
      <c r="H35" s="85">
        <v>65.599999999999994</v>
      </c>
      <c r="I35" s="86">
        <f t="shared" si="0"/>
        <v>65.599999999999994</v>
      </c>
      <c r="K35" t="str">
        <f>'Parts List'!C20</f>
        <v>MC235-50-8W1A</v>
      </c>
      <c r="L35" t="s">
        <v>463</v>
      </c>
      <c r="M35">
        <f>'Parts List'!G20</f>
        <v>1</v>
      </c>
      <c r="N35">
        <f>'Parts List'!H20</f>
        <v>65.599999999999994</v>
      </c>
      <c r="O35" s="34">
        <f t="shared" si="4"/>
        <v>65.599999999999994</v>
      </c>
    </row>
    <row r="36" spans="1:15" s="30" customFormat="1" ht="21.95" customHeight="1" x14ac:dyDescent="0.2">
      <c r="A36" s="72">
        <v>19</v>
      </c>
      <c r="B36" s="123" t="str">
        <f t="shared" ref="B36:B57" si="6">L36</f>
        <v>LHS REAR DOOR</v>
      </c>
      <c r="C36" s="124"/>
      <c r="D36" s="124"/>
      <c r="E36" s="116">
        <f t="shared" ref="E36:E57" si="7">M36</f>
        <v>1</v>
      </c>
      <c r="F36" s="83"/>
      <c r="G36" s="84" t="str">
        <f t="shared" ref="G36:G57" si="8">K36</f>
        <v>MC5Y3-73-02XE</v>
      </c>
      <c r="H36" s="85">
        <v>1364.5</v>
      </c>
      <c r="I36" s="86">
        <f t="shared" ref="I36:I57" si="9">O36</f>
        <v>1364.5</v>
      </c>
      <c r="K36" t="str">
        <f>'Parts List'!C21</f>
        <v>MC5Y3-73-02XE</v>
      </c>
      <c r="L36" t="s">
        <v>464</v>
      </c>
      <c r="M36">
        <f>'Parts List'!G21</f>
        <v>1</v>
      </c>
      <c r="N36">
        <f>'Parts List'!H21</f>
        <v>1364.5</v>
      </c>
      <c r="O36" s="34">
        <f t="shared" ref="O36:O57" si="10">M36*N36</f>
        <v>1364.5</v>
      </c>
    </row>
    <row r="37" spans="1:15" s="30" customFormat="1" ht="21.95" customHeight="1" x14ac:dyDescent="0.2">
      <c r="A37" s="75">
        <v>20</v>
      </c>
      <c r="B37" s="123" t="str">
        <f t="shared" si="6"/>
        <v>FASTENER, REAR DOOR</v>
      </c>
      <c r="C37" s="124"/>
      <c r="D37" s="124"/>
      <c r="E37" s="116">
        <f t="shared" si="7"/>
        <v>2</v>
      </c>
      <c r="F37" s="83"/>
      <c r="G37" s="84" t="str">
        <f t="shared" si="8"/>
        <v>MC513-72-762</v>
      </c>
      <c r="H37" s="85">
        <v>9.8000000000000007</v>
      </c>
      <c r="I37" s="86">
        <f t="shared" si="9"/>
        <v>9.8000000000000007</v>
      </c>
      <c r="K37" t="str">
        <f>'Parts List'!C22</f>
        <v>MC513-72-762</v>
      </c>
      <c r="L37" t="s">
        <v>465</v>
      </c>
      <c r="M37">
        <f>'Parts List'!G22</f>
        <v>2</v>
      </c>
      <c r="N37">
        <f>'Parts List'!H22</f>
        <v>4.9000000000000004</v>
      </c>
      <c r="O37" s="34">
        <f t="shared" si="10"/>
        <v>9.8000000000000007</v>
      </c>
    </row>
    <row r="38" spans="1:15" s="30" customFormat="1" ht="21.95" customHeight="1" x14ac:dyDescent="0.2">
      <c r="A38" s="72">
        <v>21</v>
      </c>
      <c r="B38" s="123" t="str">
        <f t="shared" si="6"/>
        <v>FASTENER, REAR DOOR</v>
      </c>
      <c r="C38" s="124"/>
      <c r="D38" s="124"/>
      <c r="E38" s="116">
        <f t="shared" si="7"/>
        <v>1</v>
      </c>
      <c r="F38" s="83"/>
      <c r="G38" s="84" t="str">
        <f t="shared" si="8"/>
        <v>MBP4K-58-762</v>
      </c>
      <c r="H38" s="85">
        <v>3.4</v>
      </c>
      <c r="I38" s="86">
        <f t="shared" si="9"/>
        <v>3.4</v>
      </c>
      <c r="K38" t="str">
        <f>'Parts List'!C23</f>
        <v>MBP4K-58-762</v>
      </c>
      <c r="L38" t="s">
        <v>465</v>
      </c>
      <c r="M38">
        <f>'Parts List'!G23</f>
        <v>1</v>
      </c>
      <c r="N38">
        <f>'Parts List'!H23</f>
        <v>3.4</v>
      </c>
      <c r="O38" s="34">
        <f t="shared" si="10"/>
        <v>3.4</v>
      </c>
    </row>
    <row r="39" spans="1:15" s="30" customFormat="1" ht="21.95" customHeight="1" x14ac:dyDescent="0.2">
      <c r="A39" s="75">
        <v>22</v>
      </c>
      <c r="B39" s="123" t="str">
        <f t="shared" si="6"/>
        <v>GROMMET, REAR DOOR</v>
      </c>
      <c r="C39" s="124"/>
      <c r="D39" s="124"/>
      <c r="E39" s="116">
        <f t="shared" si="7"/>
        <v>1</v>
      </c>
      <c r="F39" s="83"/>
      <c r="G39" s="84" t="str">
        <f t="shared" si="8"/>
        <v>MC514-72-918</v>
      </c>
      <c r="H39" s="85">
        <v>10</v>
      </c>
      <c r="I39" s="86">
        <f t="shared" si="9"/>
        <v>10</v>
      </c>
      <c r="K39" t="str">
        <f>'Parts List'!C24</f>
        <v>MC514-72-918</v>
      </c>
      <c r="L39" t="s">
        <v>466</v>
      </c>
      <c r="M39">
        <f>'Parts List'!G24</f>
        <v>1</v>
      </c>
      <c r="N39">
        <f>'Parts List'!H24</f>
        <v>10</v>
      </c>
      <c r="O39" s="34">
        <f t="shared" si="10"/>
        <v>10</v>
      </c>
    </row>
    <row r="40" spans="1:15" s="30" customFormat="1" ht="21.95" customHeight="1" x14ac:dyDescent="0.2">
      <c r="A40" s="72">
        <v>23</v>
      </c>
      <c r="B40" s="123" t="str">
        <f t="shared" si="6"/>
        <v>GROMMET, REAR DOOR</v>
      </c>
      <c r="C40" s="124"/>
      <c r="D40" s="124"/>
      <c r="E40" s="116">
        <f t="shared" si="7"/>
        <v>1</v>
      </c>
      <c r="F40" s="83"/>
      <c r="G40" s="84" t="str">
        <f t="shared" si="8"/>
        <v>MC513-72-918</v>
      </c>
      <c r="H40" s="85">
        <v>8.9</v>
      </c>
      <c r="I40" s="86">
        <f t="shared" si="9"/>
        <v>8.9</v>
      </c>
      <c r="K40" t="str">
        <f>'Parts List'!C25</f>
        <v>MC513-72-918</v>
      </c>
      <c r="L40" t="s">
        <v>466</v>
      </c>
      <c r="M40">
        <f>'Parts List'!G25</f>
        <v>1</v>
      </c>
      <c r="N40">
        <f>'Parts List'!H25</f>
        <v>8.9</v>
      </c>
      <c r="O40" s="34">
        <f t="shared" si="10"/>
        <v>8.9</v>
      </c>
    </row>
    <row r="41" spans="1:15" s="30" customFormat="1" ht="21.95" customHeight="1" x14ac:dyDescent="0.2">
      <c r="A41" s="75">
        <v>24</v>
      </c>
      <c r="B41" s="123" t="str">
        <f t="shared" si="6"/>
        <v>FASTENER, REAR DOOR</v>
      </c>
      <c r="C41" s="124"/>
      <c r="D41" s="124"/>
      <c r="E41" s="116">
        <f t="shared" si="7"/>
        <v>1</v>
      </c>
      <c r="F41" s="83"/>
      <c r="G41" s="84" t="str">
        <f t="shared" si="8"/>
        <v>MGD7A-50-EA1</v>
      </c>
      <c r="H41" s="85">
        <v>3</v>
      </c>
      <c r="I41" s="86">
        <f t="shared" si="9"/>
        <v>3</v>
      </c>
      <c r="K41" t="str">
        <f>'Parts List'!C26</f>
        <v>MGD7A-50-EA1</v>
      </c>
      <c r="L41" t="s">
        <v>465</v>
      </c>
      <c r="M41">
        <f>'Parts List'!G26</f>
        <v>1</v>
      </c>
      <c r="N41">
        <f>'Parts List'!H26</f>
        <v>3</v>
      </c>
      <c r="O41" s="34">
        <f t="shared" si="10"/>
        <v>3</v>
      </c>
    </row>
    <row r="42" spans="1:15" s="30" customFormat="1" ht="21.95" customHeight="1" x14ac:dyDescent="0.2">
      <c r="A42" s="72">
        <v>25</v>
      </c>
      <c r="B42" s="123" t="str">
        <f t="shared" si="6"/>
        <v>GROMMET, REAR DOOR</v>
      </c>
      <c r="C42" s="124"/>
      <c r="D42" s="124"/>
      <c r="E42" s="116">
        <f t="shared" si="7"/>
        <v>6</v>
      </c>
      <c r="F42" s="83"/>
      <c r="G42" s="84" t="str">
        <f t="shared" si="8"/>
        <v>MGJ6A-58-975</v>
      </c>
      <c r="H42" s="85">
        <v>16.8</v>
      </c>
      <c r="I42" s="86">
        <f t="shared" si="9"/>
        <v>16.799999999999997</v>
      </c>
      <c r="K42" t="str">
        <f>'Parts List'!C27</f>
        <v>MGJ6A-58-975</v>
      </c>
      <c r="L42" t="s">
        <v>466</v>
      </c>
      <c r="M42">
        <f>'Parts List'!G27</f>
        <v>6</v>
      </c>
      <c r="N42">
        <f>'Parts List'!H27</f>
        <v>2.8</v>
      </c>
      <c r="O42" s="34">
        <f t="shared" si="10"/>
        <v>16.799999999999997</v>
      </c>
    </row>
    <row r="43" spans="1:15" s="30" customFormat="1" ht="21.95" customHeight="1" x14ac:dyDescent="0.2">
      <c r="A43" s="75">
        <v>26</v>
      </c>
      <c r="B43" s="123" t="str">
        <f t="shared" si="6"/>
        <v>GROMMET, REAR DOOR</v>
      </c>
      <c r="C43" s="124"/>
      <c r="D43" s="124"/>
      <c r="E43" s="116">
        <f t="shared" si="7"/>
        <v>3</v>
      </c>
      <c r="F43" s="83"/>
      <c r="G43" s="84" t="str">
        <f t="shared" si="8"/>
        <v>MC235-58-975</v>
      </c>
      <c r="H43" s="85">
        <v>8.1</v>
      </c>
      <c r="I43" s="86">
        <f t="shared" si="9"/>
        <v>8.1000000000000014</v>
      </c>
      <c r="K43" t="str">
        <f>'Parts List'!C28</f>
        <v>MC235-58-975</v>
      </c>
      <c r="L43" t="s">
        <v>466</v>
      </c>
      <c r="M43">
        <f>'Parts List'!G28</f>
        <v>3</v>
      </c>
      <c r="N43">
        <f>'Parts List'!H28</f>
        <v>2.7</v>
      </c>
      <c r="O43" s="34">
        <f t="shared" si="10"/>
        <v>8.1000000000000014</v>
      </c>
    </row>
    <row r="44" spans="1:15" s="30" customFormat="1" ht="21.95" customHeight="1" x14ac:dyDescent="0.2">
      <c r="A44" s="72">
        <v>27</v>
      </c>
      <c r="B44" s="123" t="str">
        <f t="shared" si="6"/>
        <v>GROMMET, REAR DOOR</v>
      </c>
      <c r="C44" s="124"/>
      <c r="D44" s="124"/>
      <c r="E44" s="116">
        <f t="shared" si="7"/>
        <v>2</v>
      </c>
      <c r="F44" s="83"/>
      <c r="G44" s="84" t="str">
        <f t="shared" si="8"/>
        <v>MA001-56-053</v>
      </c>
      <c r="H44" s="85">
        <v>6.6</v>
      </c>
      <c r="I44" s="86">
        <f t="shared" si="9"/>
        <v>6.6</v>
      </c>
      <c r="K44" t="str">
        <f>'Parts List'!C29</f>
        <v>MA001-56-053</v>
      </c>
      <c r="L44" t="s">
        <v>466</v>
      </c>
      <c r="M44">
        <f>'Parts List'!G29</f>
        <v>2</v>
      </c>
      <c r="N44">
        <f>'Parts List'!H29</f>
        <v>3.3</v>
      </c>
      <c r="O44" s="34">
        <f t="shared" si="10"/>
        <v>6.6</v>
      </c>
    </row>
    <row r="45" spans="1:15" s="30" customFormat="1" ht="21.95" customHeight="1" x14ac:dyDescent="0.2">
      <c r="A45" s="75">
        <v>28</v>
      </c>
      <c r="B45" s="123" t="str">
        <f t="shared" si="6"/>
        <v>TAPE PROTECTOR, REAR DOOR</v>
      </c>
      <c r="C45" s="124"/>
      <c r="D45" s="124"/>
      <c r="E45" s="116">
        <f t="shared" si="7"/>
        <v>1</v>
      </c>
      <c r="F45" s="83"/>
      <c r="G45" s="84" t="str">
        <f t="shared" si="8"/>
        <v>MC273-72-864A</v>
      </c>
      <c r="H45" s="85">
        <v>2.5</v>
      </c>
      <c r="I45" s="86">
        <f t="shared" si="9"/>
        <v>2.5</v>
      </c>
      <c r="K45" t="str">
        <f>'Parts List'!C30</f>
        <v>MC273-72-864A</v>
      </c>
      <c r="L45" t="s">
        <v>467</v>
      </c>
      <c r="M45">
        <f>'Parts List'!G30</f>
        <v>1</v>
      </c>
      <c r="N45">
        <f>'Parts List'!H30</f>
        <v>2.5</v>
      </c>
      <c r="O45" s="34">
        <f t="shared" si="10"/>
        <v>2.5</v>
      </c>
    </row>
    <row r="46" spans="1:15" s="30" customFormat="1" ht="21.95" customHeight="1" x14ac:dyDescent="0.2">
      <c r="A46" s="72">
        <v>29</v>
      </c>
      <c r="B46" s="123" t="str">
        <f t="shared" si="6"/>
        <v>TAPE PROTECTOR, REAR DOOR</v>
      </c>
      <c r="C46" s="124"/>
      <c r="D46" s="124"/>
      <c r="E46" s="116">
        <f t="shared" si="7"/>
        <v>1</v>
      </c>
      <c r="F46" s="83"/>
      <c r="G46" s="84" t="str">
        <f t="shared" si="8"/>
        <v>MC513-72-864A</v>
      </c>
      <c r="H46" s="85">
        <v>2.5</v>
      </c>
      <c r="I46" s="86">
        <f t="shared" si="9"/>
        <v>2.5</v>
      </c>
      <c r="K46" t="str">
        <f>'Parts List'!C31</f>
        <v>MC513-72-864A</v>
      </c>
      <c r="L46" t="s">
        <v>467</v>
      </c>
      <c r="M46">
        <f>'Parts List'!G31</f>
        <v>1</v>
      </c>
      <c r="N46">
        <f>'Parts List'!H31</f>
        <v>2.5</v>
      </c>
      <c r="O46" s="34">
        <f t="shared" si="10"/>
        <v>2.5</v>
      </c>
    </row>
    <row r="47" spans="1:15" s="30" customFormat="1" ht="21.95" customHeight="1" x14ac:dyDescent="0.2">
      <c r="A47" s="75">
        <v>30</v>
      </c>
      <c r="B47" s="123" t="str">
        <f t="shared" si="6"/>
        <v>TAPE PROTECTOR, REAR DOOR</v>
      </c>
      <c r="C47" s="124"/>
      <c r="D47" s="124"/>
      <c r="E47" s="116">
        <f t="shared" si="7"/>
        <v>1</v>
      </c>
      <c r="F47" s="83"/>
      <c r="G47" s="84" t="str">
        <f t="shared" si="8"/>
        <v>MG043-62-864A</v>
      </c>
      <c r="H47" s="85">
        <v>3.3</v>
      </c>
      <c r="I47" s="86">
        <f t="shared" si="9"/>
        <v>3.3</v>
      </c>
      <c r="K47" t="str">
        <f>'Parts List'!C32</f>
        <v>MG043-62-864A</v>
      </c>
      <c r="L47" t="s">
        <v>467</v>
      </c>
      <c r="M47">
        <f>'Parts List'!G32</f>
        <v>1</v>
      </c>
      <c r="N47">
        <f>'Parts List'!H32</f>
        <v>3.3</v>
      </c>
      <c r="O47" s="34">
        <f t="shared" si="10"/>
        <v>3.3</v>
      </c>
    </row>
    <row r="48" spans="1:15" s="30" customFormat="1" ht="21.95" customHeight="1" x14ac:dyDescent="0.2">
      <c r="A48" s="72">
        <v>31</v>
      </c>
      <c r="B48" s="123" t="str">
        <f t="shared" si="6"/>
        <v>TAPE SEAL, REAR DOOR</v>
      </c>
      <c r="C48" s="124"/>
      <c r="D48" s="124"/>
      <c r="E48" s="116">
        <f t="shared" si="7"/>
        <v>2</v>
      </c>
      <c r="F48" s="83"/>
      <c r="G48" s="84" t="str">
        <f t="shared" si="8"/>
        <v>MS05B-72-512</v>
      </c>
      <c r="H48" s="85">
        <v>5.4</v>
      </c>
      <c r="I48" s="86">
        <f t="shared" si="9"/>
        <v>5.4</v>
      </c>
      <c r="K48" t="str">
        <f>'Parts List'!C33</f>
        <v>MS05B-72-512</v>
      </c>
      <c r="L48" t="s">
        <v>468</v>
      </c>
      <c r="M48">
        <f>'Parts List'!G33</f>
        <v>2</v>
      </c>
      <c r="N48">
        <f>'Parts List'!H33</f>
        <v>2.7</v>
      </c>
      <c r="O48" s="34">
        <f t="shared" si="10"/>
        <v>5.4</v>
      </c>
    </row>
    <row r="49" spans="1:15" s="30" customFormat="1" ht="21.95" customHeight="1" x14ac:dyDescent="0.2">
      <c r="A49" s="75">
        <v>32</v>
      </c>
      <c r="B49" s="123" t="str">
        <f t="shared" si="6"/>
        <v>VALVE ONEWAY, REAR DOOR</v>
      </c>
      <c r="C49" s="124"/>
      <c r="D49" s="124"/>
      <c r="E49" s="116">
        <f t="shared" si="7"/>
        <v>1</v>
      </c>
      <c r="F49" s="83"/>
      <c r="G49" s="84" t="str">
        <f t="shared" si="8"/>
        <v>MC235-72-512</v>
      </c>
      <c r="H49" s="85">
        <v>0</v>
      </c>
      <c r="I49" s="86">
        <f t="shared" si="9"/>
        <v>4.3</v>
      </c>
      <c r="K49" t="str">
        <f>'Parts List'!C34</f>
        <v>MC235-72-512</v>
      </c>
      <c r="L49" t="s">
        <v>469</v>
      </c>
      <c r="M49">
        <f>'Parts List'!G34</f>
        <v>1</v>
      </c>
      <c r="N49">
        <f>'Parts List'!H34</f>
        <v>4.3</v>
      </c>
      <c r="O49" s="34">
        <f t="shared" si="10"/>
        <v>4.3</v>
      </c>
    </row>
    <row r="50" spans="1:15" s="30" customFormat="1" ht="21.95" customHeight="1" x14ac:dyDescent="0.2">
      <c r="A50" s="72">
        <v>33</v>
      </c>
      <c r="B50" s="123" t="str">
        <f t="shared" si="6"/>
        <v>FASTENER, GARNISH</v>
      </c>
      <c r="C50" s="124"/>
      <c r="D50" s="124"/>
      <c r="E50" s="116">
        <f t="shared" si="7"/>
        <v>2</v>
      </c>
      <c r="F50" s="83"/>
      <c r="G50" s="84" t="str">
        <f t="shared" si="8"/>
        <v>ME120-51-W24</v>
      </c>
      <c r="H50" s="85">
        <v>7</v>
      </c>
      <c r="I50" s="86">
        <f t="shared" si="9"/>
        <v>7</v>
      </c>
      <c r="K50" t="str">
        <f>'Parts List'!C35</f>
        <v>ME120-51-W24</v>
      </c>
      <c r="L50" t="s">
        <v>470</v>
      </c>
      <c r="M50">
        <f>'Parts List'!G35</f>
        <v>2</v>
      </c>
      <c r="N50">
        <f>'Parts List'!H35</f>
        <v>3.5</v>
      </c>
      <c r="O50" s="34">
        <f t="shared" si="10"/>
        <v>7</v>
      </c>
    </row>
    <row r="51" spans="1:15" s="30" customFormat="1" ht="21.95" customHeight="1" x14ac:dyDescent="0.2">
      <c r="A51" s="75">
        <v>34</v>
      </c>
      <c r="B51" s="123" t="str">
        <f t="shared" si="6"/>
        <v>STRIPE SIDE(LHS), REAR DOOR</v>
      </c>
      <c r="C51" s="124"/>
      <c r="D51" s="124"/>
      <c r="E51" s="116">
        <f t="shared" si="7"/>
        <v>1</v>
      </c>
      <c r="F51" s="83"/>
      <c r="G51" s="84" t="str">
        <f t="shared" si="8"/>
        <v>MC513-50-8W2B</v>
      </c>
      <c r="H51" s="85">
        <v>29.1</v>
      </c>
      <c r="I51" s="86">
        <f t="shared" si="9"/>
        <v>29.1</v>
      </c>
      <c r="K51" t="str">
        <f>'Parts List'!C36</f>
        <v>MC513-50-8W2B</v>
      </c>
      <c r="L51" t="s">
        <v>471</v>
      </c>
      <c r="M51">
        <f>'Parts List'!G36</f>
        <v>1</v>
      </c>
      <c r="N51">
        <f>'Parts List'!H36</f>
        <v>29.1</v>
      </c>
      <c r="O51" s="34">
        <f t="shared" si="10"/>
        <v>29.1</v>
      </c>
    </row>
    <row r="52" spans="1:15" s="30" customFormat="1" ht="21.95" customHeight="1" x14ac:dyDescent="0.2">
      <c r="A52" s="72">
        <v>35</v>
      </c>
      <c r="B52" s="123" t="str">
        <f t="shared" si="6"/>
        <v>STRIPE UPPER(LHS), REAR DOOR</v>
      </c>
      <c r="C52" s="124"/>
      <c r="D52" s="124"/>
      <c r="E52" s="116">
        <f t="shared" si="7"/>
        <v>1</v>
      </c>
      <c r="F52" s="83"/>
      <c r="G52" s="84" t="str">
        <f t="shared" si="8"/>
        <v>MC513-50-8W4A</v>
      </c>
      <c r="H52" s="85">
        <v>33.4</v>
      </c>
      <c r="I52" s="86">
        <f t="shared" si="9"/>
        <v>33.4</v>
      </c>
      <c r="K52" t="str">
        <f>'Parts List'!C37</f>
        <v>MC513-50-8W4A</v>
      </c>
      <c r="L52" t="s">
        <v>472</v>
      </c>
      <c r="M52">
        <f>'Parts List'!G37</f>
        <v>1</v>
      </c>
      <c r="N52">
        <f>'Parts List'!H37</f>
        <v>33.4</v>
      </c>
      <c r="O52" s="34">
        <f t="shared" si="10"/>
        <v>33.4</v>
      </c>
    </row>
    <row r="53" spans="1:15" s="30" customFormat="1" ht="21.95" customHeight="1" x14ac:dyDescent="0.2">
      <c r="A53" s="75">
        <v>36</v>
      </c>
      <c r="B53" s="123" t="str">
        <f t="shared" si="6"/>
        <v>MOULD(LHS), FRONT DOOR</v>
      </c>
      <c r="C53" s="124"/>
      <c r="D53" s="124"/>
      <c r="E53" s="116">
        <f t="shared" si="7"/>
        <v>1</v>
      </c>
      <c r="F53" s="83"/>
      <c r="G53" s="84" t="str">
        <f t="shared" si="8"/>
        <v>MC513-50-650A</v>
      </c>
      <c r="H53" s="85">
        <v>0</v>
      </c>
      <c r="I53" s="86">
        <f t="shared" si="9"/>
        <v>41</v>
      </c>
      <c r="K53" t="str">
        <f>'Parts List'!C38</f>
        <v>MC513-50-650A</v>
      </c>
      <c r="L53" t="s">
        <v>473</v>
      </c>
      <c r="M53">
        <f>'Parts List'!G38</f>
        <v>1</v>
      </c>
      <c r="N53">
        <f>'Parts List'!H38</f>
        <v>41</v>
      </c>
      <c r="O53" s="34">
        <f t="shared" si="10"/>
        <v>41</v>
      </c>
    </row>
    <row r="54" spans="1:15" s="30" customFormat="1" ht="21.95" customHeight="1" x14ac:dyDescent="0.2">
      <c r="A54" s="72">
        <v>37</v>
      </c>
      <c r="B54" s="123" t="str">
        <f t="shared" si="6"/>
        <v>MOULD(LHS), REAR DOOR</v>
      </c>
      <c r="C54" s="124"/>
      <c r="D54" s="124"/>
      <c r="E54" s="116">
        <f t="shared" si="7"/>
        <v>1</v>
      </c>
      <c r="F54" s="83"/>
      <c r="G54" s="84" t="str">
        <f t="shared" si="8"/>
        <v>MC235-50-670C</v>
      </c>
      <c r="H54" s="85">
        <v>0</v>
      </c>
      <c r="I54" s="86">
        <f t="shared" si="9"/>
        <v>44.8</v>
      </c>
      <c r="K54" t="str">
        <f>'Parts List'!C39</f>
        <v>MC235-50-670C</v>
      </c>
      <c r="L54" t="s">
        <v>474</v>
      </c>
      <c r="M54">
        <f>'Parts List'!G39</f>
        <v>1</v>
      </c>
      <c r="N54">
        <f>'Parts List'!H39</f>
        <v>44.8</v>
      </c>
      <c r="O54" s="34">
        <f t="shared" si="10"/>
        <v>44.8</v>
      </c>
    </row>
    <row r="55" spans="1:15" s="30" customFormat="1" ht="21.95" customHeight="1" x14ac:dyDescent="0.2">
      <c r="A55" s="75">
        <v>38</v>
      </c>
      <c r="B55" s="123" t="str">
        <f t="shared" si="6"/>
        <v>COVER(LHS), RAIL-CENTER</v>
      </c>
      <c r="C55" s="124"/>
      <c r="D55" s="124"/>
      <c r="E55" s="116">
        <f t="shared" si="7"/>
        <v>1</v>
      </c>
      <c r="F55" s="83"/>
      <c r="G55" s="84" t="str">
        <f t="shared" si="8"/>
        <v>MC513-73-8D0E</v>
      </c>
      <c r="H55" s="85">
        <v>289.7</v>
      </c>
      <c r="I55" s="86">
        <f t="shared" si="9"/>
        <v>289.7</v>
      </c>
      <c r="K55" t="str">
        <f>'Parts List'!C40</f>
        <v>MC513-73-8D0E</v>
      </c>
      <c r="L55" t="s">
        <v>475</v>
      </c>
      <c r="M55">
        <f>'Parts List'!G40</f>
        <v>1</v>
      </c>
      <c r="N55">
        <f>'Parts List'!H40</f>
        <v>289.7</v>
      </c>
      <c r="O55" s="34">
        <f t="shared" si="10"/>
        <v>289.7</v>
      </c>
    </row>
    <row r="56" spans="1:15" s="30" customFormat="1" ht="21.95" customHeight="1" x14ac:dyDescent="0.2">
      <c r="A56" s="72">
        <v>39</v>
      </c>
      <c r="B56" s="123" t="str">
        <f t="shared" si="6"/>
        <v>CLIP, COVER RAIL</v>
      </c>
      <c r="C56" s="124"/>
      <c r="D56" s="124"/>
      <c r="E56" s="116">
        <f t="shared" si="7"/>
        <v>2</v>
      </c>
      <c r="F56" s="83"/>
      <c r="G56" s="84" t="str">
        <f t="shared" si="8"/>
        <v>MC235-72-8C1A</v>
      </c>
      <c r="H56" s="85">
        <v>6.6</v>
      </c>
      <c r="I56" s="86">
        <f t="shared" si="9"/>
        <v>6.6</v>
      </c>
      <c r="K56" t="str">
        <f>'Parts List'!C41</f>
        <v>MC235-72-8C1A</v>
      </c>
      <c r="L56" t="s">
        <v>476</v>
      </c>
      <c r="M56">
        <f>'Parts List'!G41</f>
        <v>2</v>
      </c>
      <c r="N56">
        <f>'Parts List'!H41</f>
        <v>3.3</v>
      </c>
      <c r="O56" s="34">
        <f t="shared" si="10"/>
        <v>6.6</v>
      </c>
    </row>
    <row r="57" spans="1:15" s="30" customFormat="1" ht="21.95" customHeight="1" x14ac:dyDescent="0.2">
      <c r="A57" s="75">
        <v>40</v>
      </c>
      <c r="B57" s="123" t="str">
        <f t="shared" si="6"/>
        <v>GROMMET, COVER RAIL</v>
      </c>
      <c r="C57" s="124"/>
      <c r="D57" s="124"/>
      <c r="E57" s="116">
        <f t="shared" si="7"/>
        <v>1</v>
      </c>
      <c r="F57" s="83"/>
      <c r="G57" s="84" t="str">
        <f t="shared" si="8"/>
        <v>MB01W-51-142B</v>
      </c>
      <c r="H57" s="85">
        <v>3</v>
      </c>
      <c r="I57" s="86">
        <f t="shared" si="9"/>
        <v>3</v>
      </c>
      <c r="K57" t="str">
        <f>'Parts List'!C42</f>
        <v>MB01W-51-142B</v>
      </c>
      <c r="L57" t="s">
        <v>477</v>
      </c>
      <c r="M57">
        <f>'Parts List'!G42</f>
        <v>1</v>
      </c>
      <c r="N57">
        <f>'Parts List'!H42</f>
        <v>3</v>
      </c>
      <c r="O57" s="34">
        <f t="shared" si="10"/>
        <v>3</v>
      </c>
    </row>
    <row r="58" spans="1:15" s="30" customFormat="1" ht="21.95" customHeight="1" x14ac:dyDescent="0.2">
      <c r="A58" s="82"/>
      <c r="B58" s="138"/>
      <c r="C58" s="139"/>
      <c r="D58" s="139"/>
      <c r="E58" s="81"/>
      <c r="F58" s="83"/>
      <c r="G58" s="87"/>
      <c r="H58" s="85"/>
      <c r="I58" s="86"/>
      <c r="L58"/>
      <c r="M58" s="31"/>
    </row>
    <row r="59" spans="1:15" ht="21.95" customHeight="1" x14ac:dyDescent="0.2">
      <c r="A59" s="75"/>
      <c r="B59" s="138"/>
      <c r="C59" s="139"/>
      <c r="D59" s="139"/>
      <c r="E59" s="74"/>
      <c r="F59" s="74"/>
      <c r="G59" s="88" t="s">
        <v>10</v>
      </c>
      <c r="H59" s="89">
        <f>SUM(H18:H57)</f>
        <v>3862.3000000000006</v>
      </c>
      <c r="I59" s="89">
        <f>+SUM(I18:I58)</f>
        <v>4600.0000000000009</v>
      </c>
      <c r="J59" s="36"/>
      <c r="K59"/>
      <c r="L59"/>
    </row>
    <row r="60" spans="1:15" ht="21.95" customHeight="1" thickBot="1" x14ac:dyDescent="0.25">
      <c r="A60" s="90"/>
      <c r="B60" s="138"/>
      <c r="C60" s="139"/>
      <c r="D60" s="139"/>
      <c r="E60" s="74"/>
      <c r="F60" s="74"/>
      <c r="G60" s="88" t="s">
        <v>36</v>
      </c>
      <c r="H60" s="91">
        <f>SUM(H59*10%)</f>
        <v>386.23000000000008</v>
      </c>
      <c r="I60" s="91">
        <f>+I59*10%</f>
        <v>460.00000000000011</v>
      </c>
      <c r="K60"/>
      <c r="L60"/>
    </row>
    <row r="61" spans="1:15" ht="21.95" customHeight="1" thickTop="1" thickBot="1" x14ac:dyDescent="0.25">
      <c r="A61" s="90"/>
      <c r="B61" s="138"/>
      <c r="C61" s="139"/>
      <c r="D61" s="139"/>
      <c r="E61" s="74" t="s">
        <v>9</v>
      </c>
      <c r="F61" s="74"/>
      <c r="G61" s="88" t="s">
        <v>13</v>
      </c>
      <c r="H61" s="92">
        <f>SUM(H59-H60)</f>
        <v>3476.0700000000006</v>
      </c>
      <c r="I61" s="92">
        <f>+I59-I60</f>
        <v>4140.0000000000009</v>
      </c>
      <c r="J61" s="36"/>
      <c r="K61"/>
      <c r="L61"/>
    </row>
    <row r="62" spans="1:15" ht="21.95" customHeight="1" thickBot="1" x14ac:dyDescent="0.25">
      <c r="A62" s="93"/>
      <c r="B62" s="151"/>
      <c r="C62" s="152"/>
      <c r="D62" s="152"/>
      <c r="E62" s="95"/>
      <c r="F62" s="95"/>
      <c r="G62" s="94"/>
      <c r="H62" s="96"/>
      <c r="I62" s="97"/>
      <c r="K62"/>
      <c r="L62"/>
    </row>
    <row r="63" spans="1:15" ht="21.95" customHeight="1" thickBot="1" x14ac:dyDescent="0.25">
      <c r="A63" s="135" t="s">
        <v>8</v>
      </c>
      <c r="B63" s="136"/>
      <c r="C63" s="136"/>
      <c r="D63" s="136"/>
      <c r="E63" s="136"/>
      <c r="F63" s="136"/>
      <c r="G63" s="136"/>
      <c r="H63" s="136"/>
      <c r="I63" s="137"/>
      <c r="K63"/>
      <c r="L63"/>
    </row>
    <row r="64" spans="1:15" ht="21.95" customHeight="1" x14ac:dyDescent="0.25">
      <c r="A64" s="32"/>
      <c r="B64" s="127"/>
      <c r="C64" s="128"/>
      <c r="D64" s="128"/>
      <c r="E64" s="128"/>
      <c r="F64" s="128"/>
      <c r="G64" s="129"/>
      <c r="H64" s="35"/>
      <c r="I64" s="37"/>
      <c r="K64"/>
      <c r="L64"/>
    </row>
    <row r="65" spans="1:12" ht="48" customHeight="1" x14ac:dyDescent="0.2">
      <c r="A65" s="75">
        <v>1</v>
      </c>
      <c r="B65" s="110"/>
      <c r="C65" s="125" t="s">
        <v>375</v>
      </c>
      <c r="D65" s="126"/>
      <c r="E65" s="126"/>
      <c r="F65" s="126"/>
      <c r="G65" s="126"/>
      <c r="H65" s="77">
        <v>1980</v>
      </c>
      <c r="I65" s="73">
        <v>2640</v>
      </c>
      <c r="K65"/>
      <c r="L65"/>
    </row>
    <row r="66" spans="1:12" ht="48" customHeight="1" x14ac:dyDescent="0.2">
      <c r="A66" s="72">
        <v>2</v>
      </c>
      <c r="B66" s="110"/>
      <c r="C66" s="125" t="s">
        <v>376</v>
      </c>
      <c r="D66" s="126"/>
      <c r="E66" s="126"/>
      <c r="F66" s="126"/>
      <c r="G66" s="126"/>
      <c r="H66" s="77">
        <v>2205</v>
      </c>
      <c r="I66" s="73">
        <v>3780</v>
      </c>
      <c r="K66"/>
      <c r="L66"/>
    </row>
    <row r="67" spans="1:12" ht="48" customHeight="1" x14ac:dyDescent="0.2">
      <c r="A67" s="75">
        <v>3</v>
      </c>
      <c r="B67" s="110" t="s">
        <v>103</v>
      </c>
      <c r="C67" s="125" t="str">
        <f>VLOOKUP(B67,'RTS Code'!$D$2:$E$101,2,FALSE)</f>
        <v>TO TRANSFER THE DOOR MECHANISM.</v>
      </c>
      <c r="D67" s="126"/>
      <c r="E67" s="126"/>
      <c r="F67" s="126"/>
      <c r="G67" s="126"/>
      <c r="H67" s="77">
        <v>660</v>
      </c>
      <c r="I67" s="73">
        <v>1320</v>
      </c>
      <c r="K67"/>
      <c r="L67"/>
    </row>
    <row r="68" spans="1:12" ht="48" customHeight="1" x14ac:dyDescent="0.2">
      <c r="A68" s="72">
        <v>4</v>
      </c>
      <c r="B68" s="110" t="s">
        <v>174</v>
      </c>
      <c r="C68" s="125" t="str">
        <f>VLOOKUP(B68,'RTS Code'!$D$2:$E$101,2,FALSE)</f>
        <v>TO CHECK ELECTRICAL SYSTEM FOR PROPER FUNCTIONING.</v>
      </c>
      <c r="D68" s="126"/>
      <c r="E68" s="126"/>
      <c r="F68" s="126"/>
      <c r="G68" s="126"/>
      <c r="H68" s="77">
        <v>120</v>
      </c>
      <c r="I68" s="73">
        <v>250</v>
      </c>
      <c r="K68"/>
      <c r="L68"/>
    </row>
    <row r="69" spans="1:12" ht="48" customHeight="1" x14ac:dyDescent="0.2">
      <c r="A69" s="75">
        <v>5</v>
      </c>
      <c r="B69" s="112" t="s">
        <v>176</v>
      </c>
      <c r="C69" s="125" t="str">
        <f>VLOOKUP(B69,'RTS Code'!$D$2:$E$101,2,FALSE)</f>
        <v>TO REPROGRAMME AFTER THE ACCIDENT REPAIR WORKS.</v>
      </c>
      <c r="D69" s="126"/>
      <c r="E69" s="126"/>
      <c r="F69" s="126"/>
      <c r="G69" s="126"/>
      <c r="H69" s="77">
        <v>180</v>
      </c>
      <c r="I69" s="73">
        <v>350</v>
      </c>
      <c r="K69"/>
      <c r="L69"/>
    </row>
    <row r="70" spans="1:12" ht="48" customHeight="1" x14ac:dyDescent="0.2">
      <c r="A70" s="72">
        <v>6</v>
      </c>
      <c r="B70" s="111" t="s">
        <v>350</v>
      </c>
      <c r="C70" s="125" t="str">
        <f>VLOOKUP(B70,'RTS Code'!$D$2:$E$101,2,FALSE)</f>
        <v>SUNDRIES.</v>
      </c>
      <c r="D70" s="126"/>
      <c r="E70" s="126"/>
      <c r="F70" s="126"/>
      <c r="G70" s="126"/>
      <c r="H70" s="77">
        <v>20</v>
      </c>
      <c r="I70" s="73">
        <v>100</v>
      </c>
      <c r="K70"/>
      <c r="L70"/>
    </row>
    <row r="71" spans="1:12" ht="48" customHeight="1" x14ac:dyDescent="0.2">
      <c r="A71" s="159"/>
      <c r="B71" s="160" t="s">
        <v>479</v>
      </c>
      <c r="C71" s="161"/>
      <c r="D71" s="162"/>
      <c r="E71" s="162"/>
      <c r="F71" s="162"/>
      <c r="G71" s="163"/>
      <c r="H71" s="164"/>
      <c r="I71" s="155"/>
      <c r="K71"/>
      <c r="L71"/>
    </row>
    <row r="72" spans="1:12" ht="48" customHeight="1" x14ac:dyDescent="0.2">
      <c r="A72" s="118">
        <v>1</v>
      </c>
      <c r="B72" s="111"/>
      <c r="C72" s="168" t="s">
        <v>480</v>
      </c>
      <c r="D72" s="165"/>
      <c r="E72" s="165"/>
      <c r="F72" s="165"/>
      <c r="G72" s="166"/>
      <c r="H72" s="77">
        <v>350</v>
      </c>
      <c r="I72" s="155"/>
      <c r="K72"/>
      <c r="L72"/>
    </row>
    <row r="73" spans="1:12" ht="48" customHeight="1" x14ac:dyDescent="0.2">
      <c r="A73" s="117"/>
      <c r="B73" s="167"/>
      <c r="C73" s="156"/>
      <c r="D73" s="157"/>
      <c r="E73" s="157"/>
      <c r="F73" s="157"/>
      <c r="G73" s="158"/>
      <c r="H73" s="77"/>
      <c r="I73" s="155"/>
      <c r="K73"/>
      <c r="L73"/>
    </row>
    <row r="74" spans="1:12" ht="21.95" customHeight="1" x14ac:dyDescent="0.25">
      <c r="A74" s="38"/>
      <c r="B74" s="39"/>
      <c r="C74" s="39"/>
      <c r="D74" s="7"/>
      <c r="E74" s="39"/>
      <c r="F74" s="39"/>
      <c r="G74" s="40" t="s">
        <v>29</v>
      </c>
      <c r="H74" s="41">
        <f>SUM(H65:H73)</f>
        <v>5515</v>
      </c>
      <c r="I74" s="41">
        <f>SUM(I65:I70)</f>
        <v>8440</v>
      </c>
      <c r="K74"/>
      <c r="L74"/>
    </row>
    <row r="75" spans="1:12" ht="21.95" customHeight="1" thickBot="1" x14ac:dyDescent="0.3">
      <c r="A75" s="38"/>
      <c r="B75" s="76"/>
      <c r="C75" s="39"/>
      <c r="D75" s="7"/>
      <c r="E75" s="39"/>
      <c r="F75" s="39"/>
      <c r="G75" s="42" t="s">
        <v>3</v>
      </c>
      <c r="H75" s="43">
        <f>+H61</f>
        <v>3476.0700000000006</v>
      </c>
      <c r="I75" s="43">
        <f>+I61</f>
        <v>4140.0000000000009</v>
      </c>
      <c r="K75"/>
      <c r="L75"/>
    </row>
    <row r="76" spans="1:12" ht="21.95" customHeight="1" thickTop="1" thickBot="1" x14ac:dyDescent="0.3">
      <c r="A76" s="38"/>
      <c r="B76" s="98"/>
      <c r="C76" s="98"/>
      <c r="D76" s="98"/>
      <c r="E76" s="98"/>
      <c r="F76" s="39"/>
      <c r="G76" s="42" t="s">
        <v>4</v>
      </c>
      <c r="H76" s="44">
        <f>SUM(H74:H75)</f>
        <v>8991.07</v>
      </c>
      <c r="I76" s="44">
        <f>+I74+I75</f>
        <v>12580</v>
      </c>
      <c r="K76"/>
      <c r="L76"/>
    </row>
    <row r="77" spans="1:12" ht="21.95" customHeight="1" thickTop="1" thickBot="1" x14ac:dyDescent="0.3">
      <c r="A77" s="38"/>
      <c r="B77" s="98"/>
      <c r="C77" s="98"/>
      <c r="D77" s="98"/>
      <c r="E77" s="98"/>
      <c r="F77" s="39"/>
      <c r="G77" s="42" t="s">
        <v>14</v>
      </c>
      <c r="H77" s="45">
        <v>0</v>
      </c>
      <c r="I77" s="46">
        <v>0</v>
      </c>
      <c r="K77"/>
      <c r="L77"/>
    </row>
    <row r="78" spans="1:12" ht="21.95" customHeight="1" x14ac:dyDescent="0.25">
      <c r="A78" s="38"/>
      <c r="B78" s="98"/>
      <c r="C78" s="98"/>
      <c r="D78" s="98"/>
      <c r="E78" s="98"/>
      <c r="F78" s="39"/>
      <c r="G78" s="42" t="s">
        <v>15</v>
      </c>
      <c r="H78" s="47">
        <f>+H76-H77</f>
        <v>8991.07</v>
      </c>
      <c r="I78" s="48"/>
      <c r="K78"/>
      <c r="L78"/>
    </row>
    <row r="79" spans="1:12" ht="21.95" customHeight="1" thickBot="1" x14ac:dyDescent="0.3">
      <c r="A79" s="14"/>
      <c r="B79" s="98"/>
      <c r="C79" s="98"/>
      <c r="D79" s="98"/>
      <c r="E79" s="98"/>
      <c r="F79" s="39"/>
      <c r="G79" s="42" t="s">
        <v>11</v>
      </c>
      <c r="H79" s="49">
        <f>+H78*7%</f>
        <v>629.37490000000003</v>
      </c>
      <c r="I79" s="43">
        <f>+I78*7%</f>
        <v>0</v>
      </c>
      <c r="K79"/>
      <c r="L79"/>
    </row>
    <row r="80" spans="1:12" ht="21.95" customHeight="1" thickTop="1" thickBot="1" x14ac:dyDescent="0.3">
      <c r="A80" s="14"/>
      <c r="B80" s="98"/>
      <c r="C80" s="98"/>
      <c r="D80" s="98"/>
      <c r="E80" s="98"/>
      <c r="F80" s="39"/>
      <c r="G80" s="21" t="s">
        <v>5</v>
      </c>
      <c r="H80" s="50">
        <f>+H78+H79</f>
        <v>9620.4449000000004</v>
      </c>
      <c r="I80" s="51">
        <f>+I78+I79</f>
        <v>0</v>
      </c>
      <c r="K80"/>
      <c r="L80"/>
    </row>
    <row r="81" spans="1:8" ht="21.95" customHeight="1" x14ac:dyDescent="0.25">
      <c r="A81" s="52"/>
      <c r="B81" s="39"/>
      <c r="C81" s="39"/>
      <c r="D81" s="39"/>
      <c r="G81" s="54"/>
      <c r="H81" s="54"/>
    </row>
    <row r="82" spans="1:8" ht="21.95" customHeight="1" x14ac:dyDescent="0.25">
      <c r="B82" s="53" t="s">
        <v>481</v>
      </c>
      <c r="D82" s="54"/>
    </row>
    <row r="493" spans="1:1" ht="21.95" customHeight="1" x14ac:dyDescent="0.2">
      <c r="A493" s="2" t="s">
        <v>9</v>
      </c>
    </row>
  </sheetData>
  <mergeCells count="68">
    <mergeCell ref="B57:D57"/>
    <mergeCell ref="B52:D52"/>
    <mergeCell ref="B53:D53"/>
    <mergeCell ref="B54:D54"/>
    <mergeCell ref="B55:D55"/>
    <mergeCell ref="B56:D56"/>
    <mergeCell ref="B47:D47"/>
    <mergeCell ref="B48:D48"/>
    <mergeCell ref="B49:D49"/>
    <mergeCell ref="B50:D50"/>
    <mergeCell ref="B51:D51"/>
    <mergeCell ref="B42:D42"/>
    <mergeCell ref="B43:D43"/>
    <mergeCell ref="B44:D44"/>
    <mergeCell ref="B45:D45"/>
    <mergeCell ref="B46:D46"/>
    <mergeCell ref="C67:G67"/>
    <mergeCell ref="B59:D59"/>
    <mergeCell ref="B60:D60"/>
    <mergeCell ref="B62:D62"/>
    <mergeCell ref="B17:D17"/>
    <mergeCell ref="B30:D30"/>
    <mergeCell ref="B31:D31"/>
    <mergeCell ref="B32:D32"/>
    <mergeCell ref="B33:D33"/>
    <mergeCell ref="B34:D34"/>
    <mergeCell ref="B36:D36"/>
    <mergeCell ref="B37:D37"/>
    <mergeCell ref="B38:D38"/>
    <mergeCell ref="B39:D39"/>
    <mergeCell ref="B40:D40"/>
    <mergeCell ref="B41:D41"/>
    <mergeCell ref="A2:I2"/>
    <mergeCell ref="A3:I3"/>
    <mergeCell ref="A4:I4"/>
    <mergeCell ref="E12:F12"/>
    <mergeCell ref="H12:I12"/>
    <mergeCell ref="E11:G11"/>
    <mergeCell ref="A10:B10"/>
    <mergeCell ref="A11:B11"/>
    <mergeCell ref="B18:D18"/>
    <mergeCell ref="B19:D19"/>
    <mergeCell ref="B20:D20"/>
    <mergeCell ref="B21:D21"/>
    <mergeCell ref="B22:D22"/>
    <mergeCell ref="B23:D23"/>
    <mergeCell ref="B24:D24"/>
    <mergeCell ref="B25:D25"/>
    <mergeCell ref="B26:D26"/>
    <mergeCell ref="B27:D27"/>
    <mergeCell ref="B28:D28"/>
    <mergeCell ref="B29:D29"/>
    <mergeCell ref="B61:D61"/>
    <mergeCell ref="H13:I13"/>
    <mergeCell ref="E13:F13"/>
    <mergeCell ref="B35:D35"/>
    <mergeCell ref="C68:G68"/>
    <mergeCell ref="C69:G69"/>
    <mergeCell ref="C70:G70"/>
    <mergeCell ref="B64:G64"/>
    <mergeCell ref="C66:G66"/>
    <mergeCell ref="E14:F14"/>
    <mergeCell ref="A15:I15"/>
    <mergeCell ref="C65:G65"/>
    <mergeCell ref="A63:I63"/>
    <mergeCell ref="A16:I16"/>
    <mergeCell ref="H14:I14"/>
    <mergeCell ref="B58:D58"/>
  </mergeCells>
  <printOptions horizontalCentered="1"/>
  <pageMargins left="0" right="0" top="0.5" bottom="0.75" header="0.17" footer="0.17"/>
  <pageSetup paperSize="9" scale="75" orientation="portrait" verticalDpi="180" r:id="rId1"/>
  <headerFooter alignWithMargins="0">
    <oddFooter>&amp;C&amp;"Arial,Bold"&amp;12&amp;A&amp;"Arial,Regular" Page &amp;P of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2"/>
  <sheetViews>
    <sheetView topLeftCell="N1" workbookViewId="0">
      <selection activeCell="T26" sqref="T26"/>
    </sheetView>
  </sheetViews>
  <sheetFormatPr defaultRowHeight="12.75" x14ac:dyDescent="0.2"/>
  <cols>
    <col min="1" max="1" width="4.42578125" hidden="1" customWidth="1"/>
    <col min="2" max="2" width="2.28515625" hidden="1" customWidth="1"/>
    <col min="3" max="3" width="17.7109375" hidden="1" customWidth="1"/>
    <col min="4" max="4" width="25.7109375" hidden="1" customWidth="1"/>
    <col min="5" max="5" width="5.5703125" hidden="1" customWidth="1"/>
    <col min="6" max="6" width="2.85546875" hidden="1" customWidth="1"/>
    <col min="7" max="7" width="8" hidden="1" customWidth="1"/>
    <col min="8" max="8" width="7" hidden="1" customWidth="1"/>
    <col min="9" max="9" width="6.42578125" hidden="1" customWidth="1"/>
    <col min="10" max="10" width="8" hidden="1" customWidth="1"/>
    <col min="11" max="11" width="2.42578125" hidden="1" customWidth="1"/>
    <col min="12" max="12" width="2.28515625" hidden="1" customWidth="1"/>
    <col min="13" max="13" width="1.42578125" hidden="1" customWidth="1"/>
  </cols>
  <sheetData>
    <row r="1" spans="1:13" x14ac:dyDescent="0.2">
      <c r="A1" t="s">
        <v>44</v>
      </c>
      <c r="B1" t="s">
        <v>45</v>
      </c>
      <c r="C1" t="s">
        <v>46</v>
      </c>
      <c r="D1" t="s">
        <v>47</v>
      </c>
      <c r="E1" t="s">
        <v>48</v>
      </c>
      <c r="F1" t="s">
        <v>49</v>
      </c>
      <c r="G1" t="s">
        <v>50</v>
      </c>
      <c r="H1" t="s">
        <v>51</v>
      </c>
      <c r="I1" t="s">
        <v>52</v>
      </c>
      <c r="J1" t="s">
        <v>53</v>
      </c>
      <c r="K1" t="s">
        <v>54</v>
      </c>
      <c r="L1" t="s">
        <v>55</v>
      </c>
      <c r="M1" t="s">
        <v>56</v>
      </c>
    </row>
    <row r="2" spans="1:13" x14ac:dyDescent="0.2">
      <c r="A2">
        <v>1</v>
      </c>
      <c r="B2" t="s">
        <v>358</v>
      </c>
      <c r="C2" t="s">
        <v>359</v>
      </c>
      <c r="D2" t="s">
        <v>377</v>
      </c>
      <c r="G2">
        <v>0</v>
      </c>
      <c r="H2">
        <v>0</v>
      </c>
      <c r="I2">
        <v>0</v>
      </c>
      <c r="J2">
        <v>0</v>
      </c>
      <c r="K2" t="s">
        <v>360</v>
      </c>
      <c r="L2" t="s">
        <v>361</v>
      </c>
      <c r="M2" t="s">
        <v>56</v>
      </c>
    </row>
    <row r="3" spans="1:13" x14ac:dyDescent="0.2">
      <c r="A3">
        <v>2</v>
      </c>
      <c r="B3" t="s">
        <v>55</v>
      </c>
      <c r="C3" t="s">
        <v>378</v>
      </c>
      <c r="D3" t="s">
        <v>379</v>
      </c>
      <c r="G3">
        <v>1</v>
      </c>
      <c r="H3">
        <v>307</v>
      </c>
      <c r="I3">
        <v>10</v>
      </c>
      <c r="J3">
        <v>276.3</v>
      </c>
      <c r="K3" t="s">
        <v>380</v>
      </c>
      <c r="L3" t="s">
        <v>54</v>
      </c>
      <c r="M3" t="s">
        <v>56</v>
      </c>
    </row>
    <row r="4" spans="1:13" x14ac:dyDescent="0.2">
      <c r="A4">
        <v>3</v>
      </c>
      <c r="B4" t="s">
        <v>55</v>
      </c>
      <c r="C4" t="s">
        <v>381</v>
      </c>
      <c r="D4" t="s">
        <v>382</v>
      </c>
      <c r="G4">
        <v>1</v>
      </c>
      <c r="H4">
        <v>29.1</v>
      </c>
      <c r="I4">
        <v>10</v>
      </c>
      <c r="J4">
        <v>26.19</v>
      </c>
      <c r="K4" t="s">
        <v>380</v>
      </c>
      <c r="L4" t="s">
        <v>54</v>
      </c>
      <c r="M4" t="s">
        <v>56</v>
      </c>
    </row>
    <row r="5" spans="1:13" x14ac:dyDescent="0.2">
      <c r="A5">
        <v>4</v>
      </c>
      <c r="B5" t="s">
        <v>55</v>
      </c>
      <c r="C5" t="s">
        <v>383</v>
      </c>
      <c r="D5" t="s">
        <v>384</v>
      </c>
      <c r="G5">
        <v>1</v>
      </c>
      <c r="H5">
        <v>1147</v>
      </c>
      <c r="I5">
        <v>10</v>
      </c>
      <c r="J5">
        <v>1032.3</v>
      </c>
      <c r="K5" t="s">
        <v>380</v>
      </c>
      <c r="L5" t="s">
        <v>54</v>
      </c>
      <c r="M5" t="s">
        <v>56</v>
      </c>
    </row>
    <row r="6" spans="1:13" x14ac:dyDescent="0.2">
      <c r="A6">
        <v>5</v>
      </c>
      <c r="B6" t="s">
        <v>55</v>
      </c>
      <c r="C6" t="s">
        <v>385</v>
      </c>
      <c r="D6" t="s">
        <v>386</v>
      </c>
      <c r="G6">
        <v>1</v>
      </c>
      <c r="H6">
        <v>44.2</v>
      </c>
      <c r="I6">
        <v>10</v>
      </c>
      <c r="J6">
        <v>39.78</v>
      </c>
      <c r="K6" t="s">
        <v>380</v>
      </c>
      <c r="L6" t="s">
        <v>387</v>
      </c>
      <c r="M6" t="s">
        <v>56</v>
      </c>
    </row>
    <row r="7" spans="1:13" x14ac:dyDescent="0.2">
      <c r="A7">
        <v>6</v>
      </c>
      <c r="B7" t="s">
        <v>55</v>
      </c>
      <c r="C7" t="s">
        <v>388</v>
      </c>
      <c r="D7" t="s">
        <v>389</v>
      </c>
      <c r="G7">
        <v>1</v>
      </c>
      <c r="H7">
        <v>46.7</v>
      </c>
      <c r="I7">
        <v>10</v>
      </c>
      <c r="J7">
        <v>42.03</v>
      </c>
      <c r="K7" t="s">
        <v>380</v>
      </c>
      <c r="L7" t="s">
        <v>387</v>
      </c>
      <c r="M7" t="s">
        <v>56</v>
      </c>
    </row>
    <row r="8" spans="1:13" x14ac:dyDescent="0.2">
      <c r="A8">
        <v>7</v>
      </c>
      <c r="B8" t="s">
        <v>55</v>
      </c>
      <c r="C8" t="s">
        <v>390</v>
      </c>
      <c r="D8" t="s">
        <v>391</v>
      </c>
      <c r="G8">
        <v>1</v>
      </c>
      <c r="H8">
        <v>12.3</v>
      </c>
      <c r="I8">
        <v>10</v>
      </c>
      <c r="J8">
        <v>11.07</v>
      </c>
      <c r="K8" t="s">
        <v>380</v>
      </c>
      <c r="L8" t="s">
        <v>387</v>
      </c>
      <c r="M8" t="s">
        <v>56</v>
      </c>
    </row>
    <row r="9" spans="1:13" x14ac:dyDescent="0.2">
      <c r="A9">
        <v>8</v>
      </c>
      <c r="B9" t="s">
        <v>55</v>
      </c>
      <c r="C9" t="s">
        <v>392</v>
      </c>
      <c r="D9" t="s">
        <v>393</v>
      </c>
      <c r="G9">
        <v>1</v>
      </c>
      <c r="H9">
        <v>3</v>
      </c>
      <c r="I9">
        <v>10</v>
      </c>
      <c r="J9">
        <v>2.7</v>
      </c>
      <c r="K9" t="s">
        <v>380</v>
      </c>
      <c r="L9" t="s">
        <v>387</v>
      </c>
      <c r="M9" t="s">
        <v>56</v>
      </c>
    </row>
    <row r="10" spans="1:13" x14ac:dyDescent="0.2">
      <c r="A10">
        <v>9</v>
      </c>
      <c r="B10" t="s">
        <v>55</v>
      </c>
      <c r="C10" t="s">
        <v>394</v>
      </c>
      <c r="D10" t="s">
        <v>395</v>
      </c>
      <c r="G10">
        <v>2</v>
      </c>
      <c r="H10">
        <v>2.2000000000000002</v>
      </c>
      <c r="I10">
        <v>10</v>
      </c>
      <c r="J10">
        <v>3.96</v>
      </c>
      <c r="K10" t="s">
        <v>380</v>
      </c>
      <c r="L10" t="s">
        <v>387</v>
      </c>
      <c r="M10" t="s">
        <v>56</v>
      </c>
    </row>
    <row r="11" spans="1:13" x14ac:dyDescent="0.2">
      <c r="A11">
        <v>10</v>
      </c>
      <c r="B11" t="s">
        <v>55</v>
      </c>
      <c r="C11" t="s">
        <v>396</v>
      </c>
      <c r="D11" t="s">
        <v>397</v>
      </c>
      <c r="G11">
        <v>1</v>
      </c>
      <c r="H11">
        <v>2.8</v>
      </c>
      <c r="I11">
        <v>10</v>
      </c>
      <c r="J11">
        <v>2.52</v>
      </c>
      <c r="K11" t="s">
        <v>380</v>
      </c>
      <c r="L11" t="s">
        <v>387</v>
      </c>
      <c r="M11" t="s">
        <v>56</v>
      </c>
    </row>
    <row r="12" spans="1:13" x14ac:dyDescent="0.2">
      <c r="A12">
        <v>11</v>
      </c>
      <c r="B12" t="s">
        <v>55</v>
      </c>
      <c r="C12" t="s">
        <v>398</v>
      </c>
      <c r="D12" t="s">
        <v>397</v>
      </c>
      <c r="G12">
        <v>9</v>
      </c>
      <c r="H12">
        <v>2.8</v>
      </c>
      <c r="I12">
        <v>10</v>
      </c>
      <c r="J12">
        <v>22.68</v>
      </c>
      <c r="K12" t="s">
        <v>380</v>
      </c>
      <c r="L12" t="s">
        <v>387</v>
      </c>
      <c r="M12" t="s">
        <v>56</v>
      </c>
    </row>
    <row r="13" spans="1:13" x14ac:dyDescent="0.2">
      <c r="A13">
        <v>12</v>
      </c>
      <c r="B13" t="s">
        <v>55</v>
      </c>
      <c r="C13" t="s">
        <v>399</v>
      </c>
      <c r="D13" t="s">
        <v>400</v>
      </c>
      <c r="G13">
        <v>1</v>
      </c>
      <c r="H13">
        <v>113.2</v>
      </c>
      <c r="I13">
        <v>10</v>
      </c>
      <c r="J13">
        <v>101.88</v>
      </c>
      <c r="K13" t="s">
        <v>380</v>
      </c>
      <c r="L13" t="s">
        <v>401</v>
      </c>
      <c r="M13" t="s">
        <v>56</v>
      </c>
    </row>
    <row r="14" spans="1:13" x14ac:dyDescent="0.2">
      <c r="A14">
        <v>13</v>
      </c>
      <c r="B14" t="s">
        <v>55</v>
      </c>
      <c r="C14" t="s">
        <v>402</v>
      </c>
      <c r="D14" t="s">
        <v>403</v>
      </c>
      <c r="G14">
        <v>1</v>
      </c>
      <c r="H14">
        <v>360.7</v>
      </c>
      <c r="I14">
        <v>10</v>
      </c>
      <c r="J14">
        <v>324.63</v>
      </c>
      <c r="K14" t="s">
        <v>380</v>
      </c>
      <c r="L14" t="s">
        <v>54</v>
      </c>
      <c r="M14" t="s">
        <v>56</v>
      </c>
    </row>
    <row r="15" spans="1:13" x14ac:dyDescent="0.2">
      <c r="A15">
        <v>14</v>
      </c>
      <c r="B15" t="s">
        <v>55</v>
      </c>
      <c r="C15" t="s">
        <v>404</v>
      </c>
      <c r="D15" t="s">
        <v>405</v>
      </c>
      <c r="G15">
        <v>1</v>
      </c>
      <c r="H15">
        <v>86.2</v>
      </c>
      <c r="I15">
        <v>10</v>
      </c>
      <c r="J15">
        <v>77.58</v>
      </c>
      <c r="K15" t="s">
        <v>380</v>
      </c>
      <c r="L15" t="s">
        <v>54</v>
      </c>
      <c r="M15" t="s">
        <v>56</v>
      </c>
    </row>
    <row r="16" spans="1:13" x14ac:dyDescent="0.2">
      <c r="A16">
        <v>15</v>
      </c>
      <c r="B16" t="s">
        <v>55</v>
      </c>
      <c r="C16" t="s">
        <v>406</v>
      </c>
      <c r="D16" t="s">
        <v>407</v>
      </c>
      <c r="G16">
        <v>1</v>
      </c>
      <c r="H16">
        <v>262.60000000000002</v>
      </c>
      <c r="I16">
        <v>10</v>
      </c>
      <c r="J16">
        <v>236.34</v>
      </c>
      <c r="K16" t="s">
        <v>380</v>
      </c>
      <c r="L16" t="s">
        <v>387</v>
      </c>
      <c r="M16" t="s">
        <v>56</v>
      </c>
    </row>
    <row r="17" spans="1:13" x14ac:dyDescent="0.2">
      <c r="A17">
        <v>16</v>
      </c>
      <c r="B17" t="s">
        <v>55</v>
      </c>
      <c r="C17" t="s">
        <v>408</v>
      </c>
      <c r="D17" t="s">
        <v>409</v>
      </c>
      <c r="G17">
        <v>1</v>
      </c>
      <c r="H17">
        <v>65.599999999999994</v>
      </c>
      <c r="I17">
        <v>10</v>
      </c>
      <c r="J17">
        <v>59.04</v>
      </c>
      <c r="K17" t="s">
        <v>380</v>
      </c>
      <c r="L17" t="s">
        <v>387</v>
      </c>
      <c r="M17" t="s">
        <v>56</v>
      </c>
    </row>
    <row r="18" spans="1:13" x14ac:dyDescent="0.2">
      <c r="A18">
        <v>17</v>
      </c>
      <c r="B18" t="s">
        <v>55</v>
      </c>
      <c r="C18" t="s">
        <v>410</v>
      </c>
      <c r="D18" t="s">
        <v>411</v>
      </c>
      <c r="G18">
        <v>1</v>
      </c>
      <c r="H18">
        <v>71.7</v>
      </c>
      <c r="I18">
        <v>10</v>
      </c>
      <c r="J18">
        <v>64.53</v>
      </c>
      <c r="K18" t="s">
        <v>380</v>
      </c>
      <c r="L18" t="s">
        <v>54</v>
      </c>
      <c r="M18" t="s">
        <v>56</v>
      </c>
    </row>
    <row r="19" spans="1:13" x14ac:dyDescent="0.2">
      <c r="A19">
        <v>18</v>
      </c>
      <c r="B19" t="s">
        <v>55</v>
      </c>
      <c r="C19" t="s">
        <v>412</v>
      </c>
      <c r="D19" t="s">
        <v>413</v>
      </c>
      <c r="G19">
        <v>1</v>
      </c>
      <c r="H19">
        <v>49</v>
      </c>
      <c r="I19">
        <v>10</v>
      </c>
      <c r="J19">
        <v>44.1</v>
      </c>
      <c r="K19" t="s">
        <v>380</v>
      </c>
      <c r="L19" t="s">
        <v>54</v>
      </c>
      <c r="M19" t="s">
        <v>56</v>
      </c>
    </row>
    <row r="20" spans="1:13" x14ac:dyDescent="0.2">
      <c r="A20">
        <v>19</v>
      </c>
      <c r="B20" t="s">
        <v>55</v>
      </c>
      <c r="C20" t="s">
        <v>414</v>
      </c>
      <c r="D20" t="s">
        <v>415</v>
      </c>
      <c r="G20">
        <v>1</v>
      </c>
      <c r="H20">
        <v>65.599999999999994</v>
      </c>
      <c r="I20">
        <v>10</v>
      </c>
      <c r="J20">
        <v>59.04</v>
      </c>
      <c r="K20" t="s">
        <v>380</v>
      </c>
      <c r="L20" t="s">
        <v>54</v>
      </c>
      <c r="M20" t="s">
        <v>56</v>
      </c>
    </row>
    <row r="21" spans="1:13" x14ac:dyDescent="0.2">
      <c r="A21">
        <v>20</v>
      </c>
      <c r="B21" t="s">
        <v>55</v>
      </c>
      <c r="C21" t="s">
        <v>416</v>
      </c>
      <c r="D21" t="s">
        <v>417</v>
      </c>
      <c r="G21">
        <v>1</v>
      </c>
      <c r="H21">
        <v>1364.5</v>
      </c>
      <c r="I21">
        <v>10</v>
      </c>
      <c r="J21">
        <v>1228.05</v>
      </c>
      <c r="K21" t="s">
        <v>380</v>
      </c>
      <c r="L21" t="s">
        <v>54</v>
      </c>
      <c r="M21" t="s">
        <v>56</v>
      </c>
    </row>
    <row r="22" spans="1:13" x14ac:dyDescent="0.2">
      <c r="A22">
        <v>21</v>
      </c>
      <c r="B22" t="s">
        <v>55</v>
      </c>
      <c r="C22" t="s">
        <v>418</v>
      </c>
      <c r="D22" t="s">
        <v>419</v>
      </c>
      <c r="G22">
        <v>2</v>
      </c>
      <c r="H22">
        <v>4.9000000000000004</v>
      </c>
      <c r="I22">
        <v>10</v>
      </c>
      <c r="J22">
        <v>8.82</v>
      </c>
      <c r="K22" t="s">
        <v>380</v>
      </c>
      <c r="L22" t="s">
        <v>387</v>
      </c>
      <c r="M22" t="s">
        <v>56</v>
      </c>
    </row>
    <row r="23" spans="1:13" x14ac:dyDescent="0.2">
      <c r="A23">
        <v>22</v>
      </c>
      <c r="B23" t="s">
        <v>55</v>
      </c>
      <c r="C23" t="s">
        <v>420</v>
      </c>
      <c r="D23" t="s">
        <v>393</v>
      </c>
      <c r="G23">
        <v>1</v>
      </c>
      <c r="H23">
        <v>3.4</v>
      </c>
      <c r="I23">
        <v>10</v>
      </c>
      <c r="J23">
        <v>3.06</v>
      </c>
      <c r="K23" t="s">
        <v>380</v>
      </c>
      <c r="L23" t="s">
        <v>387</v>
      </c>
      <c r="M23" t="s">
        <v>56</v>
      </c>
    </row>
    <row r="24" spans="1:13" x14ac:dyDescent="0.2">
      <c r="A24">
        <v>23</v>
      </c>
      <c r="B24" t="s">
        <v>55</v>
      </c>
      <c r="C24" t="s">
        <v>421</v>
      </c>
      <c r="D24" t="s">
        <v>395</v>
      </c>
      <c r="G24">
        <v>1</v>
      </c>
      <c r="H24">
        <v>10</v>
      </c>
      <c r="I24">
        <v>10</v>
      </c>
      <c r="J24">
        <v>9</v>
      </c>
      <c r="K24" t="s">
        <v>380</v>
      </c>
      <c r="L24" t="s">
        <v>387</v>
      </c>
      <c r="M24" t="s">
        <v>56</v>
      </c>
    </row>
    <row r="25" spans="1:13" x14ac:dyDescent="0.2">
      <c r="A25">
        <v>24</v>
      </c>
      <c r="B25" t="s">
        <v>55</v>
      </c>
      <c r="C25" t="s">
        <v>422</v>
      </c>
      <c r="D25" t="s">
        <v>395</v>
      </c>
      <c r="G25">
        <v>1</v>
      </c>
      <c r="H25">
        <v>8.9</v>
      </c>
      <c r="I25">
        <v>10</v>
      </c>
      <c r="J25">
        <v>8.01</v>
      </c>
      <c r="K25" t="s">
        <v>380</v>
      </c>
      <c r="L25" t="s">
        <v>387</v>
      </c>
      <c r="M25" t="s">
        <v>56</v>
      </c>
    </row>
    <row r="26" spans="1:13" x14ac:dyDescent="0.2">
      <c r="A26">
        <v>25</v>
      </c>
      <c r="B26" t="s">
        <v>55</v>
      </c>
      <c r="C26" t="s">
        <v>392</v>
      </c>
      <c r="D26" t="s">
        <v>393</v>
      </c>
      <c r="G26">
        <v>1</v>
      </c>
      <c r="H26">
        <v>3</v>
      </c>
      <c r="I26">
        <v>10</v>
      </c>
      <c r="J26">
        <v>2.7</v>
      </c>
      <c r="K26" t="s">
        <v>380</v>
      </c>
      <c r="L26" t="s">
        <v>387</v>
      </c>
      <c r="M26" t="s">
        <v>56</v>
      </c>
    </row>
    <row r="27" spans="1:13" x14ac:dyDescent="0.2">
      <c r="A27">
        <v>26</v>
      </c>
      <c r="B27" t="s">
        <v>55</v>
      </c>
      <c r="C27" t="s">
        <v>398</v>
      </c>
      <c r="D27" t="s">
        <v>397</v>
      </c>
      <c r="G27">
        <v>6</v>
      </c>
      <c r="H27">
        <v>2.8</v>
      </c>
      <c r="I27">
        <v>10</v>
      </c>
      <c r="J27">
        <v>15.12</v>
      </c>
      <c r="K27" t="s">
        <v>380</v>
      </c>
      <c r="L27" t="s">
        <v>54</v>
      </c>
      <c r="M27" t="s">
        <v>56</v>
      </c>
    </row>
    <row r="28" spans="1:13" x14ac:dyDescent="0.2">
      <c r="A28">
        <v>27</v>
      </c>
      <c r="B28" t="s">
        <v>55</v>
      </c>
      <c r="C28" t="s">
        <v>423</v>
      </c>
      <c r="D28" t="s">
        <v>397</v>
      </c>
      <c r="G28">
        <v>3</v>
      </c>
      <c r="H28">
        <v>2.7</v>
      </c>
      <c r="I28">
        <v>10</v>
      </c>
      <c r="J28">
        <v>7.29</v>
      </c>
      <c r="K28" t="s">
        <v>380</v>
      </c>
      <c r="L28" t="s">
        <v>387</v>
      </c>
      <c r="M28" t="s">
        <v>56</v>
      </c>
    </row>
    <row r="29" spans="1:13" x14ac:dyDescent="0.2">
      <c r="A29">
        <v>28</v>
      </c>
      <c r="B29" t="s">
        <v>55</v>
      </c>
      <c r="C29" t="s">
        <v>424</v>
      </c>
      <c r="D29" t="s">
        <v>395</v>
      </c>
      <c r="G29">
        <v>2</v>
      </c>
      <c r="H29">
        <v>3.3</v>
      </c>
      <c r="I29">
        <v>10</v>
      </c>
      <c r="J29">
        <v>5.94</v>
      </c>
      <c r="K29" t="s">
        <v>380</v>
      </c>
      <c r="L29" t="s">
        <v>387</v>
      </c>
      <c r="M29" t="s">
        <v>56</v>
      </c>
    </row>
    <row r="30" spans="1:13" x14ac:dyDescent="0.2">
      <c r="A30">
        <v>29</v>
      </c>
      <c r="B30" t="s">
        <v>55</v>
      </c>
      <c r="C30" t="s">
        <v>425</v>
      </c>
      <c r="D30" t="s">
        <v>426</v>
      </c>
      <c r="G30">
        <v>1</v>
      </c>
      <c r="H30">
        <v>2.5</v>
      </c>
      <c r="I30">
        <v>10</v>
      </c>
      <c r="J30">
        <v>2.25</v>
      </c>
      <c r="K30" t="s">
        <v>380</v>
      </c>
      <c r="L30" t="s">
        <v>387</v>
      </c>
      <c r="M30" t="s">
        <v>56</v>
      </c>
    </row>
    <row r="31" spans="1:13" x14ac:dyDescent="0.2">
      <c r="A31">
        <v>30</v>
      </c>
      <c r="B31" t="s">
        <v>55</v>
      </c>
      <c r="C31" t="s">
        <v>427</v>
      </c>
      <c r="D31" t="s">
        <v>426</v>
      </c>
      <c r="G31">
        <v>1</v>
      </c>
      <c r="H31">
        <v>2.5</v>
      </c>
      <c r="I31">
        <v>10</v>
      </c>
      <c r="J31">
        <v>2.25</v>
      </c>
      <c r="K31" t="s">
        <v>380</v>
      </c>
      <c r="L31" t="s">
        <v>387</v>
      </c>
      <c r="M31" t="s">
        <v>56</v>
      </c>
    </row>
    <row r="32" spans="1:13" x14ac:dyDescent="0.2">
      <c r="A32">
        <v>31</v>
      </c>
      <c r="B32" t="s">
        <v>55</v>
      </c>
      <c r="C32" t="s">
        <v>428</v>
      </c>
      <c r="D32" t="s">
        <v>429</v>
      </c>
      <c r="G32">
        <v>1</v>
      </c>
      <c r="H32">
        <v>3.3</v>
      </c>
      <c r="I32">
        <v>10</v>
      </c>
      <c r="J32">
        <v>2.97</v>
      </c>
      <c r="K32" t="s">
        <v>380</v>
      </c>
      <c r="L32" t="s">
        <v>387</v>
      </c>
      <c r="M32" t="s">
        <v>56</v>
      </c>
    </row>
    <row r="33" spans="1:13" x14ac:dyDescent="0.2">
      <c r="A33">
        <v>32</v>
      </c>
      <c r="B33" t="s">
        <v>55</v>
      </c>
      <c r="C33" t="s">
        <v>430</v>
      </c>
      <c r="D33" t="s">
        <v>431</v>
      </c>
      <c r="G33">
        <v>2</v>
      </c>
      <c r="H33">
        <v>2.7</v>
      </c>
      <c r="I33">
        <v>10</v>
      </c>
      <c r="J33">
        <v>4.8600000000000003</v>
      </c>
      <c r="K33" t="s">
        <v>380</v>
      </c>
      <c r="L33" t="s">
        <v>387</v>
      </c>
      <c r="M33" t="s">
        <v>56</v>
      </c>
    </row>
    <row r="34" spans="1:13" x14ac:dyDescent="0.2">
      <c r="A34">
        <v>33</v>
      </c>
      <c r="B34" t="s">
        <v>55</v>
      </c>
      <c r="C34" t="s">
        <v>432</v>
      </c>
      <c r="D34" t="s">
        <v>433</v>
      </c>
      <c r="G34">
        <v>1</v>
      </c>
      <c r="H34">
        <v>4.3</v>
      </c>
      <c r="I34">
        <v>10</v>
      </c>
      <c r="J34">
        <v>3.87</v>
      </c>
      <c r="K34" t="s">
        <v>380</v>
      </c>
      <c r="L34" t="s">
        <v>387</v>
      </c>
      <c r="M34" t="s">
        <v>56</v>
      </c>
    </row>
    <row r="35" spans="1:13" x14ac:dyDescent="0.2">
      <c r="A35">
        <v>34</v>
      </c>
      <c r="B35" t="s">
        <v>55</v>
      </c>
      <c r="C35" t="s">
        <v>434</v>
      </c>
      <c r="D35" t="s">
        <v>393</v>
      </c>
      <c r="G35">
        <v>2</v>
      </c>
      <c r="H35">
        <v>3.5</v>
      </c>
      <c r="I35">
        <v>10</v>
      </c>
      <c r="J35">
        <v>6.3</v>
      </c>
      <c r="K35" t="s">
        <v>380</v>
      </c>
      <c r="L35" t="s">
        <v>387</v>
      </c>
      <c r="M35" t="s">
        <v>56</v>
      </c>
    </row>
    <row r="36" spans="1:13" x14ac:dyDescent="0.2">
      <c r="A36">
        <v>35</v>
      </c>
      <c r="B36" t="s">
        <v>55</v>
      </c>
      <c r="C36" t="s">
        <v>435</v>
      </c>
      <c r="D36" t="s">
        <v>436</v>
      </c>
      <c r="G36">
        <v>1</v>
      </c>
      <c r="H36">
        <v>29.1</v>
      </c>
      <c r="I36">
        <v>10</v>
      </c>
      <c r="J36">
        <v>26.19</v>
      </c>
      <c r="K36" t="s">
        <v>380</v>
      </c>
      <c r="L36" t="s">
        <v>54</v>
      </c>
      <c r="M36" t="s">
        <v>56</v>
      </c>
    </row>
    <row r="37" spans="1:13" x14ac:dyDescent="0.2">
      <c r="A37">
        <v>36</v>
      </c>
      <c r="B37" t="s">
        <v>55</v>
      </c>
      <c r="C37" t="s">
        <v>437</v>
      </c>
      <c r="D37" t="s">
        <v>438</v>
      </c>
      <c r="G37">
        <v>1</v>
      </c>
      <c r="H37">
        <v>33.4</v>
      </c>
      <c r="I37">
        <v>10</v>
      </c>
      <c r="J37">
        <v>30.06</v>
      </c>
      <c r="K37" t="s">
        <v>380</v>
      </c>
      <c r="L37" t="s">
        <v>54</v>
      </c>
      <c r="M37" t="s">
        <v>56</v>
      </c>
    </row>
    <row r="38" spans="1:13" x14ac:dyDescent="0.2">
      <c r="A38">
        <v>37</v>
      </c>
      <c r="B38" t="s">
        <v>55</v>
      </c>
      <c r="C38" t="s">
        <v>439</v>
      </c>
      <c r="D38" t="s">
        <v>440</v>
      </c>
      <c r="G38">
        <v>1</v>
      </c>
      <c r="H38">
        <v>41</v>
      </c>
      <c r="I38">
        <v>10</v>
      </c>
      <c r="J38">
        <v>36.9</v>
      </c>
      <c r="K38" t="s">
        <v>380</v>
      </c>
      <c r="L38" t="s">
        <v>54</v>
      </c>
      <c r="M38" t="s">
        <v>56</v>
      </c>
    </row>
    <row r="39" spans="1:13" x14ac:dyDescent="0.2">
      <c r="A39">
        <v>38</v>
      </c>
      <c r="B39" t="s">
        <v>55</v>
      </c>
      <c r="C39" t="s">
        <v>441</v>
      </c>
      <c r="D39" t="s">
        <v>442</v>
      </c>
      <c r="G39">
        <v>1</v>
      </c>
      <c r="H39">
        <v>44.8</v>
      </c>
      <c r="I39">
        <v>10</v>
      </c>
      <c r="J39">
        <v>40.32</v>
      </c>
      <c r="K39" t="s">
        <v>380</v>
      </c>
      <c r="L39" t="s">
        <v>54</v>
      </c>
      <c r="M39" t="s">
        <v>56</v>
      </c>
    </row>
    <row r="40" spans="1:13" x14ac:dyDescent="0.2">
      <c r="A40">
        <v>39</v>
      </c>
      <c r="B40" t="s">
        <v>55</v>
      </c>
      <c r="C40" t="s">
        <v>443</v>
      </c>
      <c r="D40" t="s">
        <v>444</v>
      </c>
      <c r="G40">
        <v>1</v>
      </c>
      <c r="H40">
        <v>289.7</v>
      </c>
      <c r="I40">
        <v>10</v>
      </c>
      <c r="J40">
        <v>260.73</v>
      </c>
      <c r="K40" t="s">
        <v>380</v>
      </c>
      <c r="L40" t="s">
        <v>54</v>
      </c>
      <c r="M40" t="s">
        <v>56</v>
      </c>
    </row>
    <row r="41" spans="1:13" x14ac:dyDescent="0.2">
      <c r="A41">
        <v>40</v>
      </c>
      <c r="B41" t="s">
        <v>55</v>
      </c>
      <c r="C41" t="s">
        <v>445</v>
      </c>
      <c r="D41" t="s">
        <v>446</v>
      </c>
      <c r="G41">
        <v>2</v>
      </c>
      <c r="H41">
        <v>3.3</v>
      </c>
      <c r="I41">
        <v>10</v>
      </c>
      <c r="J41">
        <v>5.94</v>
      </c>
      <c r="K41" t="s">
        <v>380</v>
      </c>
      <c r="L41" t="s">
        <v>387</v>
      </c>
      <c r="M41" t="s">
        <v>56</v>
      </c>
    </row>
    <row r="42" spans="1:13" x14ac:dyDescent="0.2">
      <c r="A42">
        <v>41</v>
      </c>
      <c r="B42" t="s">
        <v>55</v>
      </c>
      <c r="C42" t="s">
        <v>447</v>
      </c>
      <c r="D42" t="s">
        <v>448</v>
      </c>
      <c r="G42">
        <v>1</v>
      </c>
      <c r="H42">
        <v>3</v>
      </c>
      <c r="I42">
        <v>10</v>
      </c>
      <c r="J42">
        <v>2.7</v>
      </c>
      <c r="K42" t="s">
        <v>380</v>
      </c>
      <c r="L42" t="s">
        <v>387</v>
      </c>
      <c r="M42" t="s">
        <v>56</v>
      </c>
    </row>
  </sheetData>
  <phoneticPr fontId="3" type="noConversion"/>
  <pageMargins left="0.75" right="0.75" top="1" bottom="1" header="0.5" footer="0.5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1"/>
  <sheetViews>
    <sheetView zoomScaleNormal="100" workbookViewId="0">
      <selection activeCell="H97" sqref="H97"/>
    </sheetView>
  </sheetViews>
  <sheetFormatPr defaultRowHeight="15.75" x14ac:dyDescent="0.25"/>
  <cols>
    <col min="1" max="1" width="9.140625" style="58"/>
    <col min="2" max="2" width="9.140625" style="58" hidden="1" customWidth="1"/>
    <col min="3" max="3" width="14.5703125" style="61" hidden="1" customWidth="1"/>
    <col min="4" max="4" width="17" style="61" bestFit="1" customWidth="1"/>
    <col min="5" max="5" width="58.28515625" style="70" customWidth="1"/>
    <col min="6" max="16384" width="9.140625" style="71"/>
  </cols>
  <sheetData>
    <row r="1" spans="1:5" s="57" customFormat="1" ht="48" customHeight="1" x14ac:dyDescent="0.2">
      <c r="A1" s="55" t="s">
        <v>58</v>
      </c>
      <c r="B1" s="55" t="s">
        <v>59</v>
      </c>
      <c r="C1" s="55" t="s">
        <v>60</v>
      </c>
      <c r="D1" s="55" t="s">
        <v>61</v>
      </c>
      <c r="E1" s="56" t="s">
        <v>8</v>
      </c>
    </row>
    <row r="2" spans="1:5" s="61" customFormat="1" ht="48" customHeight="1" x14ac:dyDescent="0.2">
      <c r="A2" s="58">
        <v>1</v>
      </c>
      <c r="B2" s="58" t="s">
        <v>62</v>
      </c>
      <c r="C2" s="59" t="s">
        <v>63</v>
      </c>
      <c r="D2" s="59" t="s">
        <v>64</v>
      </c>
      <c r="E2" s="60" t="s">
        <v>65</v>
      </c>
    </row>
    <row r="3" spans="1:5" s="61" customFormat="1" ht="48" customHeight="1" x14ac:dyDescent="0.2">
      <c r="A3" s="58">
        <v>2</v>
      </c>
      <c r="B3" s="58" t="s">
        <v>62</v>
      </c>
      <c r="C3" s="59" t="s">
        <v>66</v>
      </c>
      <c r="D3" s="59" t="s">
        <v>67</v>
      </c>
      <c r="E3" s="60" t="s">
        <v>68</v>
      </c>
    </row>
    <row r="4" spans="1:5" s="61" customFormat="1" ht="48" customHeight="1" x14ac:dyDescent="0.2">
      <c r="A4" s="58">
        <v>3</v>
      </c>
      <c r="B4" s="58" t="s">
        <v>62</v>
      </c>
      <c r="C4" s="59" t="s">
        <v>69</v>
      </c>
      <c r="D4" s="59" t="s">
        <v>70</v>
      </c>
      <c r="E4" s="60" t="s">
        <v>71</v>
      </c>
    </row>
    <row r="5" spans="1:5" s="61" customFormat="1" ht="48" customHeight="1" x14ac:dyDescent="0.2">
      <c r="A5" s="58">
        <v>4</v>
      </c>
      <c r="B5" s="58" t="s">
        <v>62</v>
      </c>
      <c r="C5" s="59" t="s">
        <v>72</v>
      </c>
      <c r="D5" s="59" t="s">
        <v>73</v>
      </c>
      <c r="E5" s="60" t="s">
        <v>74</v>
      </c>
    </row>
    <row r="6" spans="1:5" s="61" customFormat="1" ht="48" customHeight="1" x14ac:dyDescent="0.2">
      <c r="A6" s="58">
        <v>5</v>
      </c>
      <c r="B6" s="58" t="s">
        <v>62</v>
      </c>
      <c r="C6" s="62" t="s">
        <v>75</v>
      </c>
      <c r="D6" s="62" t="s">
        <v>76</v>
      </c>
      <c r="E6" s="63" t="s">
        <v>77</v>
      </c>
    </row>
    <row r="7" spans="1:5" s="61" customFormat="1" ht="48" customHeight="1" x14ac:dyDescent="0.2">
      <c r="A7" s="58">
        <v>6</v>
      </c>
      <c r="B7" s="58" t="s">
        <v>62</v>
      </c>
      <c r="C7" s="62" t="s">
        <v>78</v>
      </c>
      <c r="D7" s="62" t="s">
        <v>79</v>
      </c>
      <c r="E7" s="63" t="s">
        <v>80</v>
      </c>
    </row>
    <row r="8" spans="1:5" s="61" customFormat="1" ht="48" customHeight="1" x14ac:dyDescent="0.2">
      <c r="A8" s="58">
        <v>7</v>
      </c>
      <c r="B8" s="58" t="s">
        <v>62</v>
      </c>
      <c r="C8" s="62" t="s">
        <v>81</v>
      </c>
      <c r="D8" s="62" t="s">
        <v>82</v>
      </c>
      <c r="E8" s="63" t="s">
        <v>83</v>
      </c>
    </row>
    <row r="9" spans="1:5" s="61" customFormat="1" ht="48" customHeight="1" x14ac:dyDescent="0.2">
      <c r="A9" s="58">
        <v>8</v>
      </c>
      <c r="B9" s="58" t="s">
        <v>62</v>
      </c>
      <c r="C9" s="62" t="s">
        <v>84</v>
      </c>
      <c r="D9" s="62" t="s">
        <v>85</v>
      </c>
      <c r="E9" s="63" t="s">
        <v>86</v>
      </c>
    </row>
    <row r="10" spans="1:5" s="61" customFormat="1" ht="48" customHeight="1" x14ac:dyDescent="0.2">
      <c r="A10" s="58">
        <v>9</v>
      </c>
      <c r="B10" s="58" t="s">
        <v>62</v>
      </c>
      <c r="C10" s="62" t="s">
        <v>87</v>
      </c>
      <c r="D10" s="62" t="s">
        <v>88</v>
      </c>
      <c r="E10" s="63" t="s">
        <v>89</v>
      </c>
    </row>
    <row r="11" spans="1:5" s="61" customFormat="1" ht="48" customHeight="1" x14ac:dyDescent="0.2">
      <c r="A11" s="58">
        <v>10</v>
      </c>
      <c r="B11" s="58" t="s">
        <v>62</v>
      </c>
      <c r="C11" s="62" t="s">
        <v>90</v>
      </c>
      <c r="D11" s="62" t="s">
        <v>91</v>
      </c>
      <c r="E11" s="63" t="s">
        <v>92</v>
      </c>
    </row>
    <row r="12" spans="1:5" s="61" customFormat="1" ht="48" customHeight="1" x14ac:dyDescent="0.2">
      <c r="A12" s="58">
        <v>11</v>
      </c>
      <c r="B12" s="58" t="s">
        <v>62</v>
      </c>
      <c r="C12" s="62" t="s">
        <v>93</v>
      </c>
      <c r="D12" s="62" t="s">
        <v>94</v>
      </c>
      <c r="E12" s="63" t="s">
        <v>95</v>
      </c>
    </row>
    <row r="13" spans="1:5" s="61" customFormat="1" ht="48" customHeight="1" x14ac:dyDescent="0.2">
      <c r="A13" s="58">
        <v>12</v>
      </c>
      <c r="B13" s="58" t="s">
        <v>62</v>
      </c>
      <c r="C13" s="62" t="s">
        <v>96</v>
      </c>
      <c r="D13" s="62" t="s">
        <v>97</v>
      </c>
      <c r="E13" s="60" t="s">
        <v>98</v>
      </c>
    </row>
    <row r="14" spans="1:5" s="61" customFormat="1" ht="48" customHeight="1" x14ac:dyDescent="0.2">
      <c r="A14" s="58">
        <v>13</v>
      </c>
      <c r="B14" s="58" t="s">
        <v>62</v>
      </c>
      <c r="C14" s="62" t="s">
        <v>99</v>
      </c>
      <c r="D14" s="62" t="s">
        <v>100</v>
      </c>
      <c r="E14" s="63" t="s">
        <v>101</v>
      </c>
    </row>
    <row r="15" spans="1:5" s="61" customFormat="1" ht="48" customHeight="1" x14ac:dyDescent="0.2">
      <c r="A15" s="58">
        <v>14</v>
      </c>
      <c r="B15" s="58" t="s">
        <v>62</v>
      </c>
      <c r="C15" s="59" t="s">
        <v>102</v>
      </c>
      <c r="D15" s="59" t="s">
        <v>103</v>
      </c>
      <c r="E15" s="60" t="s">
        <v>104</v>
      </c>
    </row>
    <row r="16" spans="1:5" s="61" customFormat="1" ht="48" customHeight="1" x14ac:dyDescent="0.2">
      <c r="A16" s="58">
        <v>15</v>
      </c>
      <c r="B16" s="58" t="s">
        <v>62</v>
      </c>
      <c r="C16" s="59" t="s">
        <v>105</v>
      </c>
      <c r="D16" s="59" t="s">
        <v>106</v>
      </c>
      <c r="E16" s="64" t="s">
        <v>107</v>
      </c>
    </row>
    <row r="17" spans="1:5" s="61" customFormat="1" ht="48" customHeight="1" x14ac:dyDescent="0.2">
      <c r="A17" s="58">
        <v>16</v>
      </c>
      <c r="B17" s="58" t="s">
        <v>62</v>
      </c>
      <c r="C17" s="59" t="s">
        <v>108</v>
      </c>
      <c r="D17" s="59" t="s">
        <v>109</v>
      </c>
      <c r="E17" s="60" t="s">
        <v>110</v>
      </c>
    </row>
    <row r="18" spans="1:5" s="61" customFormat="1" ht="48" customHeight="1" x14ac:dyDescent="0.2">
      <c r="A18" s="58">
        <v>17</v>
      </c>
      <c r="B18" s="58" t="s">
        <v>62</v>
      </c>
      <c r="C18" s="59" t="s">
        <v>111</v>
      </c>
      <c r="D18" s="59" t="s">
        <v>112</v>
      </c>
      <c r="E18" s="64" t="s">
        <v>113</v>
      </c>
    </row>
    <row r="19" spans="1:5" s="61" customFormat="1" ht="48" customHeight="1" x14ac:dyDescent="0.2">
      <c r="A19" s="58">
        <v>18</v>
      </c>
      <c r="B19" s="58" t="s">
        <v>62</v>
      </c>
      <c r="C19" s="59" t="s">
        <v>114</v>
      </c>
      <c r="D19" s="59" t="s">
        <v>115</v>
      </c>
      <c r="E19" s="64" t="s">
        <v>116</v>
      </c>
    </row>
    <row r="20" spans="1:5" s="61" customFormat="1" ht="48" customHeight="1" x14ac:dyDescent="0.2">
      <c r="A20" s="58">
        <v>19</v>
      </c>
      <c r="B20" s="58" t="s">
        <v>62</v>
      </c>
      <c r="C20" s="62" t="s">
        <v>117</v>
      </c>
      <c r="D20" s="62" t="s">
        <v>118</v>
      </c>
      <c r="E20" s="63" t="s">
        <v>119</v>
      </c>
    </row>
    <row r="21" spans="1:5" s="61" customFormat="1" ht="48" customHeight="1" x14ac:dyDescent="0.2">
      <c r="A21" s="58">
        <v>20</v>
      </c>
      <c r="B21" s="58" t="s">
        <v>62</v>
      </c>
      <c r="C21" s="65" t="s">
        <v>120</v>
      </c>
      <c r="D21" s="65" t="s">
        <v>121</v>
      </c>
      <c r="E21" s="66" t="s">
        <v>122</v>
      </c>
    </row>
    <row r="22" spans="1:5" s="61" customFormat="1" ht="48" customHeight="1" x14ac:dyDescent="0.2">
      <c r="A22" s="58">
        <v>21</v>
      </c>
      <c r="B22" s="58" t="s">
        <v>62</v>
      </c>
      <c r="C22" s="65" t="s">
        <v>123</v>
      </c>
      <c r="D22" s="65" t="s">
        <v>124</v>
      </c>
      <c r="E22" s="67" t="s">
        <v>125</v>
      </c>
    </row>
    <row r="23" spans="1:5" s="61" customFormat="1" ht="48" customHeight="1" x14ac:dyDescent="0.2">
      <c r="A23" s="58">
        <v>22</v>
      </c>
      <c r="B23" s="58" t="s">
        <v>62</v>
      </c>
      <c r="C23" s="62" t="s">
        <v>126</v>
      </c>
      <c r="D23" s="62" t="s">
        <v>127</v>
      </c>
      <c r="E23" s="66" t="s">
        <v>128</v>
      </c>
    </row>
    <row r="24" spans="1:5" s="61" customFormat="1" ht="48" customHeight="1" x14ac:dyDescent="0.2">
      <c r="A24" s="58">
        <v>23</v>
      </c>
      <c r="B24" s="58" t="s">
        <v>62</v>
      </c>
      <c r="C24" s="62" t="s">
        <v>129</v>
      </c>
      <c r="D24" s="62" t="s">
        <v>130</v>
      </c>
      <c r="E24" s="68" t="s">
        <v>131</v>
      </c>
    </row>
    <row r="25" spans="1:5" s="61" customFormat="1" ht="48" customHeight="1" x14ac:dyDescent="0.2">
      <c r="A25" s="58">
        <v>24</v>
      </c>
      <c r="B25" s="58" t="s">
        <v>62</v>
      </c>
      <c r="C25" s="65" t="s">
        <v>132</v>
      </c>
      <c r="D25" s="65" t="s">
        <v>133</v>
      </c>
      <c r="E25" s="63" t="s">
        <v>134</v>
      </c>
    </row>
    <row r="26" spans="1:5" s="61" customFormat="1" ht="48" customHeight="1" x14ac:dyDescent="0.2">
      <c r="A26" s="58">
        <v>25</v>
      </c>
      <c r="B26" s="58" t="s">
        <v>62</v>
      </c>
      <c r="C26" s="62" t="s">
        <v>135</v>
      </c>
      <c r="D26" s="62" t="s">
        <v>136</v>
      </c>
      <c r="E26" s="66" t="s">
        <v>137</v>
      </c>
    </row>
    <row r="27" spans="1:5" s="61" customFormat="1" ht="48" customHeight="1" x14ac:dyDescent="0.2">
      <c r="A27" s="58">
        <v>26</v>
      </c>
      <c r="B27" s="58" t="s">
        <v>62</v>
      </c>
      <c r="C27" s="62" t="s">
        <v>138</v>
      </c>
      <c r="D27" s="62" t="s">
        <v>139</v>
      </c>
      <c r="E27" s="63" t="s">
        <v>140</v>
      </c>
    </row>
    <row r="28" spans="1:5" s="61" customFormat="1" ht="48" customHeight="1" x14ac:dyDescent="0.2">
      <c r="A28" s="58">
        <v>27</v>
      </c>
      <c r="B28" s="58" t="s">
        <v>62</v>
      </c>
      <c r="C28" s="62" t="s">
        <v>141</v>
      </c>
      <c r="D28" s="62" t="s">
        <v>142</v>
      </c>
      <c r="E28" s="63" t="s">
        <v>143</v>
      </c>
    </row>
    <row r="29" spans="1:5" s="61" customFormat="1" ht="48" customHeight="1" x14ac:dyDescent="0.2">
      <c r="A29" s="58">
        <v>28</v>
      </c>
      <c r="B29" s="58" t="s">
        <v>62</v>
      </c>
      <c r="C29" s="62" t="s">
        <v>144</v>
      </c>
      <c r="D29" s="62" t="s">
        <v>145</v>
      </c>
      <c r="E29" s="63" t="s">
        <v>146</v>
      </c>
    </row>
    <row r="30" spans="1:5" s="61" customFormat="1" ht="48" customHeight="1" x14ac:dyDescent="0.2">
      <c r="A30" s="58">
        <v>29</v>
      </c>
      <c r="B30" s="58" t="s">
        <v>62</v>
      </c>
      <c r="C30" s="59" t="s">
        <v>147</v>
      </c>
      <c r="D30" s="59" t="s">
        <v>148</v>
      </c>
      <c r="E30" s="63" t="s">
        <v>149</v>
      </c>
    </row>
    <row r="31" spans="1:5" s="61" customFormat="1" ht="48" customHeight="1" x14ac:dyDescent="0.2">
      <c r="A31" s="58">
        <v>30</v>
      </c>
      <c r="B31" s="58" t="s">
        <v>62</v>
      </c>
      <c r="C31" s="59" t="s">
        <v>150</v>
      </c>
      <c r="D31" s="59" t="s">
        <v>151</v>
      </c>
      <c r="E31" s="60" t="s">
        <v>152</v>
      </c>
    </row>
    <row r="32" spans="1:5" s="61" customFormat="1" ht="48" customHeight="1" x14ac:dyDescent="0.2">
      <c r="A32" s="58">
        <v>31</v>
      </c>
      <c r="B32" s="58" t="s">
        <v>62</v>
      </c>
      <c r="C32" s="62" t="s">
        <v>153</v>
      </c>
      <c r="D32" s="62" t="s">
        <v>154</v>
      </c>
      <c r="E32" s="60" t="s">
        <v>155</v>
      </c>
    </row>
    <row r="33" spans="1:5" s="61" customFormat="1" ht="48" customHeight="1" x14ac:dyDescent="0.2">
      <c r="A33" s="58">
        <v>32</v>
      </c>
      <c r="B33" s="58" t="s">
        <v>62</v>
      </c>
      <c r="C33" s="62" t="s">
        <v>156</v>
      </c>
      <c r="D33" s="62" t="s">
        <v>157</v>
      </c>
      <c r="E33" s="63" t="s">
        <v>158</v>
      </c>
    </row>
    <row r="34" spans="1:5" s="61" customFormat="1" ht="48" customHeight="1" x14ac:dyDescent="0.2">
      <c r="A34" s="58">
        <v>33</v>
      </c>
      <c r="B34" s="58" t="s">
        <v>62</v>
      </c>
      <c r="C34" s="62" t="s">
        <v>159</v>
      </c>
      <c r="D34" s="62" t="s">
        <v>160</v>
      </c>
      <c r="E34" s="63" t="s">
        <v>57</v>
      </c>
    </row>
    <row r="35" spans="1:5" s="61" customFormat="1" ht="48" customHeight="1" x14ac:dyDescent="0.2">
      <c r="A35" s="58">
        <v>34</v>
      </c>
      <c r="B35" s="58" t="s">
        <v>62</v>
      </c>
      <c r="C35" s="62" t="s">
        <v>161</v>
      </c>
      <c r="D35" s="62" t="s">
        <v>162</v>
      </c>
      <c r="E35" s="63" t="s">
        <v>163</v>
      </c>
    </row>
    <row r="36" spans="1:5" s="61" customFormat="1" ht="48" customHeight="1" x14ac:dyDescent="0.2">
      <c r="A36" s="58">
        <v>35</v>
      </c>
      <c r="B36" s="58" t="s">
        <v>62</v>
      </c>
      <c r="C36" s="62" t="s">
        <v>164</v>
      </c>
      <c r="D36" s="62" t="s">
        <v>165</v>
      </c>
      <c r="E36" s="63" t="s">
        <v>166</v>
      </c>
    </row>
    <row r="37" spans="1:5" s="61" customFormat="1" ht="48" customHeight="1" x14ac:dyDescent="0.2">
      <c r="A37" s="58">
        <v>36</v>
      </c>
      <c r="B37" s="58" t="s">
        <v>62</v>
      </c>
      <c r="C37" s="62" t="s">
        <v>167</v>
      </c>
      <c r="D37" s="62" t="s">
        <v>168</v>
      </c>
      <c r="E37" s="68" t="s">
        <v>169</v>
      </c>
    </row>
    <row r="38" spans="1:5" s="61" customFormat="1" ht="48" customHeight="1" x14ac:dyDescent="0.2">
      <c r="A38" s="58">
        <v>37</v>
      </c>
      <c r="B38" s="58" t="s">
        <v>62</v>
      </c>
      <c r="C38" s="62" t="s">
        <v>170</v>
      </c>
      <c r="D38" s="62" t="s">
        <v>171</v>
      </c>
      <c r="E38" s="60" t="s">
        <v>172</v>
      </c>
    </row>
    <row r="39" spans="1:5" s="61" customFormat="1" ht="48" customHeight="1" x14ac:dyDescent="0.2">
      <c r="A39" s="58">
        <v>38</v>
      </c>
      <c r="B39" s="58" t="s">
        <v>62</v>
      </c>
      <c r="C39" s="59" t="s">
        <v>173</v>
      </c>
      <c r="D39" s="59" t="s">
        <v>174</v>
      </c>
      <c r="E39" s="69" t="s">
        <v>42</v>
      </c>
    </row>
    <row r="40" spans="1:5" s="61" customFormat="1" ht="48" customHeight="1" x14ac:dyDescent="0.2">
      <c r="A40" s="58">
        <v>39</v>
      </c>
      <c r="B40" s="58" t="s">
        <v>62</v>
      </c>
      <c r="C40" s="59" t="s">
        <v>175</v>
      </c>
      <c r="D40" s="59" t="s">
        <v>176</v>
      </c>
      <c r="E40" s="69" t="s">
        <v>35</v>
      </c>
    </row>
    <row r="41" spans="1:5" s="61" customFormat="1" ht="48" customHeight="1" x14ac:dyDescent="0.2">
      <c r="A41" s="58">
        <v>40</v>
      </c>
      <c r="B41" s="58" t="s">
        <v>62</v>
      </c>
      <c r="C41" s="59" t="s">
        <v>177</v>
      </c>
      <c r="D41" s="59" t="s">
        <v>178</v>
      </c>
      <c r="E41" s="69" t="s">
        <v>179</v>
      </c>
    </row>
    <row r="42" spans="1:5" s="61" customFormat="1" ht="48" customHeight="1" x14ac:dyDescent="0.2">
      <c r="A42" s="58">
        <v>41</v>
      </c>
      <c r="B42" s="106"/>
      <c r="C42" s="107"/>
      <c r="D42" s="108" t="s">
        <v>350</v>
      </c>
      <c r="E42" s="109" t="s">
        <v>351</v>
      </c>
    </row>
    <row r="43" spans="1:5" s="61" customFormat="1" ht="48" customHeight="1" x14ac:dyDescent="0.2">
      <c r="A43" s="58">
        <v>42</v>
      </c>
      <c r="B43" s="58" t="s">
        <v>62</v>
      </c>
      <c r="C43" s="59" t="s">
        <v>180</v>
      </c>
      <c r="D43" s="59" t="s">
        <v>181</v>
      </c>
      <c r="E43" s="60" t="s">
        <v>182</v>
      </c>
    </row>
    <row r="44" spans="1:5" s="61" customFormat="1" ht="48" customHeight="1" x14ac:dyDescent="0.2">
      <c r="A44" s="58">
        <v>43</v>
      </c>
      <c r="B44" s="58" t="s">
        <v>62</v>
      </c>
      <c r="C44" s="59" t="s">
        <v>183</v>
      </c>
      <c r="D44" s="59" t="s">
        <v>184</v>
      </c>
      <c r="E44" s="60" t="s">
        <v>185</v>
      </c>
    </row>
    <row r="45" spans="1:5" s="61" customFormat="1" ht="48" customHeight="1" x14ac:dyDescent="0.2">
      <c r="A45" s="58">
        <v>44</v>
      </c>
      <c r="B45" s="58" t="s">
        <v>62</v>
      </c>
      <c r="C45" s="58" t="s">
        <v>186</v>
      </c>
      <c r="D45" s="58" t="s">
        <v>187</v>
      </c>
      <c r="E45" s="60" t="s">
        <v>188</v>
      </c>
    </row>
    <row r="46" spans="1:5" s="61" customFormat="1" ht="48" customHeight="1" x14ac:dyDescent="0.2">
      <c r="A46" s="58">
        <v>45</v>
      </c>
      <c r="B46" s="58" t="s">
        <v>62</v>
      </c>
      <c r="C46" s="58" t="s">
        <v>189</v>
      </c>
      <c r="D46" s="58" t="s">
        <v>190</v>
      </c>
      <c r="E46" s="60" t="s">
        <v>191</v>
      </c>
    </row>
    <row r="47" spans="1:5" s="61" customFormat="1" ht="48" customHeight="1" x14ac:dyDescent="0.2">
      <c r="A47" s="58">
        <v>46</v>
      </c>
      <c r="B47" s="58" t="s">
        <v>62</v>
      </c>
      <c r="C47" s="58" t="s">
        <v>192</v>
      </c>
      <c r="D47" s="58" t="s">
        <v>193</v>
      </c>
      <c r="E47" s="60" t="s">
        <v>194</v>
      </c>
    </row>
    <row r="48" spans="1:5" s="61" customFormat="1" ht="48" customHeight="1" x14ac:dyDescent="0.2">
      <c r="A48" s="58">
        <v>47</v>
      </c>
      <c r="B48" s="58" t="s">
        <v>62</v>
      </c>
      <c r="C48" s="58" t="s">
        <v>195</v>
      </c>
      <c r="D48" s="58" t="s">
        <v>196</v>
      </c>
      <c r="E48" s="60" t="s">
        <v>197</v>
      </c>
    </row>
    <row r="49" spans="1:5" s="61" customFormat="1" ht="48" customHeight="1" x14ac:dyDescent="0.2">
      <c r="A49" s="58">
        <v>48</v>
      </c>
      <c r="B49" s="58" t="s">
        <v>62</v>
      </c>
      <c r="C49" s="58" t="s">
        <v>198</v>
      </c>
      <c r="D49" s="58" t="s">
        <v>199</v>
      </c>
      <c r="E49" s="60" t="s">
        <v>200</v>
      </c>
    </row>
    <row r="50" spans="1:5" s="61" customFormat="1" ht="48" customHeight="1" x14ac:dyDescent="0.2">
      <c r="A50" s="58">
        <v>49</v>
      </c>
      <c r="B50" s="58" t="s">
        <v>62</v>
      </c>
      <c r="C50" s="58" t="s">
        <v>201</v>
      </c>
      <c r="D50" s="58" t="s">
        <v>202</v>
      </c>
      <c r="E50" s="60" t="s">
        <v>203</v>
      </c>
    </row>
    <row r="51" spans="1:5" s="61" customFormat="1" ht="48" customHeight="1" x14ac:dyDescent="0.2">
      <c r="A51" s="58">
        <v>50</v>
      </c>
      <c r="B51" s="58" t="s">
        <v>62</v>
      </c>
      <c r="C51" s="58" t="s">
        <v>204</v>
      </c>
      <c r="D51" s="58" t="s">
        <v>205</v>
      </c>
      <c r="E51" s="60" t="s">
        <v>206</v>
      </c>
    </row>
    <row r="52" spans="1:5" s="61" customFormat="1" ht="48" customHeight="1" x14ac:dyDescent="0.2">
      <c r="A52" s="58">
        <v>51</v>
      </c>
      <c r="B52" s="58" t="s">
        <v>62</v>
      </c>
      <c r="C52" s="58" t="s">
        <v>207</v>
      </c>
      <c r="D52" s="58" t="s">
        <v>208</v>
      </c>
      <c r="E52" s="60" t="s">
        <v>209</v>
      </c>
    </row>
    <row r="53" spans="1:5" s="61" customFormat="1" ht="48" customHeight="1" x14ac:dyDescent="0.2">
      <c r="A53" s="58">
        <v>52</v>
      </c>
      <c r="B53" s="58" t="s">
        <v>62</v>
      </c>
      <c r="C53" s="58" t="s">
        <v>210</v>
      </c>
      <c r="D53" s="58" t="s">
        <v>211</v>
      </c>
      <c r="E53" s="60" t="s">
        <v>212</v>
      </c>
    </row>
    <row r="54" spans="1:5" s="61" customFormat="1" ht="48" customHeight="1" x14ac:dyDescent="0.2">
      <c r="A54" s="58">
        <v>53</v>
      </c>
      <c r="B54" s="58" t="s">
        <v>62</v>
      </c>
      <c r="C54" s="58" t="s">
        <v>213</v>
      </c>
      <c r="D54" s="58" t="s">
        <v>214</v>
      </c>
      <c r="E54" s="60" t="s">
        <v>215</v>
      </c>
    </row>
    <row r="55" spans="1:5" s="61" customFormat="1" ht="48" customHeight="1" x14ac:dyDescent="0.2">
      <c r="A55" s="58">
        <v>54</v>
      </c>
      <c r="B55" s="58" t="s">
        <v>62</v>
      </c>
      <c r="C55" s="58" t="s">
        <v>216</v>
      </c>
      <c r="D55" s="58" t="s">
        <v>217</v>
      </c>
      <c r="E55" s="60" t="s">
        <v>218</v>
      </c>
    </row>
    <row r="56" spans="1:5" s="61" customFormat="1" ht="48" customHeight="1" x14ac:dyDescent="0.2">
      <c r="A56" s="58">
        <v>55</v>
      </c>
      <c r="B56" s="58" t="s">
        <v>62</v>
      </c>
      <c r="C56" s="58" t="s">
        <v>219</v>
      </c>
      <c r="D56" s="58" t="s">
        <v>220</v>
      </c>
      <c r="E56" s="60" t="s">
        <v>221</v>
      </c>
    </row>
    <row r="57" spans="1:5" s="61" customFormat="1" ht="48" customHeight="1" x14ac:dyDescent="0.2">
      <c r="A57" s="58">
        <v>56</v>
      </c>
      <c r="B57" s="58" t="s">
        <v>62</v>
      </c>
      <c r="C57" s="58" t="s">
        <v>222</v>
      </c>
      <c r="D57" s="58" t="s">
        <v>223</v>
      </c>
      <c r="E57" s="60" t="s">
        <v>224</v>
      </c>
    </row>
    <row r="58" spans="1:5" s="61" customFormat="1" ht="48" customHeight="1" x14ac:dyDescent="0.2">
      <c r="A58" s="58">
        <v>57</v>
      </c>
      <c r="B58" s="58" t="s">
        <v>62</v>
      </c>
      <c r="C58" s="58" t="s">
        <v>225</v>
      </c>
      <c r="D58" s="58" t="s">
        <v>226</v>
      </c>
      <c r="E58" s="60" t="s">
        <v>227</v>
      </c>
    </row>
    <row r="59" spans="1:5" s="61" customFormat="1" ht="48" customHeight="1" x14ac:dyDescent="0.2">
      <c r="A59" s="58">
        <v>58</v>
      </c>
      <c r="B59" s="58" t="s">
        <v>62</v>
      </c>
      <c r="C59" s="58" t="s">
        <v>228</v>
      </c>
      <c r="D59" s="58" t="s">
        <v>229</v>
      </c>
      <c r="E59" s="60" t="s">
        <v>230</v>
      </c>
    </row>
    <row r="60" spans="1:5" s="61" customFormat="1" ht="48" customHeight="1" x14ac:dyDescent="0.2">
      <c r="A60" s="58">
        <v>59</v>
      </c>
      <c r="B60" s="58" t="s">
        <v>62</v>
      </c>
      <c r="C60" s="58" t="s">
        <v>231</v>
      </c>
      <c r="D60" s="58" t="s">
        <v>232</v>
      </c>
      <c r="E60" s="60" t="s">
        <v>233</v>
      </c>
    </row>
    <row r="61" spans="1:5" s="61" customFormat="1" ht="48" customHeight="1" x14ac:dyDescent="0.2">
      <c r="A61" s="58">
        <v>60</v>
      </c>
      <c r="B61" s="58" t="s">
        <v>62</v>
      </c>
      <c r="C61" s="58" t="s">
        <v>234</v>
      </c>
      <c r="D61" s="58" t="s">
        <v>235</v>
      </c>
      <c r="E61" s="60" t="s">
        <v>236</v>
      </c>
    </row>
    <row r="62" spans="1:5" s="61" customFormat="1" ht="48" customHeight="1" x14ac:dyDescent="0.2">
      <c r="A62" s="58">
        <v>61</v>
      </c>
      <c r="B62" s="58" t="s">
        <v>62</v>
      </c>
      <c r="C62" s="58" t="s">
        <v>237</v>
      </c>
      <c r="D62" s="58" t="s">
        <v>238</v>
      </c>
      <c r="E62" s="60" t="s">
        <v>239</v>
      </c>
    </row>
    <row r="63" spans="1:5" s="61" customFormat="1" ht="48" customHeight="1" x14ac:dyDescent="0.2">
      <c r="A63" s="58">
        <v>62</v>
      </c>
      <c r="B63" s="58" t="s">
        <v>62</v>
      </c>
      <c r="C63" s="58" t="s">
        <v>240</v>
      </c>
      <c r="D63" s="58" t="s">
        <v>241</v>
      </c>
      <c r="E63" s="60" t="s">
        <v>242</v>
      </c>
    </row>
    <row r="64" spans="1:5" s="61" customFormat="1" ht="48" customHeight="1" x14ac:dyDescent="0.2">
      <c r="A64" s="58">
        <v>63</v>
      </c>
      <c r="B64" s="58" t="s">
        <v>62</v>
      </c>
      <c r="C64" s="58" t="s">
        <v>243</v>
      </c>
      <c r="D64" s="58" t="s">
        <v>244</v>
      </c>
      <c r="E64" s="60" t="s">
        <v>245</v>
      </c>
    </row>
    <row r="65" spans="1:5" s="61" customFormat="1" ht="48" customHeight="1" x14ac:dyDescent="0.2">
      <c r="A65" s="58">
        <v>64</v>
      </c>
      <c r="B65" s="58" t="s">
        <v>62</v>
      </c>
      <c r="C65" s="58" t="s">
        <v>246</v>
      </c>
      <c r="D65" s="58" t="s">
        <v>247</v>
      </c>
      <c r="E65" s="60" t="s">
        <v>248</v>
      </c>
    </row>
    <row r="66" spans="1:5" s="61" customFormat="1" ht="48" customHeight="1" x14ac:dyDescent="0.2">
      <c r="A66" s="58">
        <v>65</v>
      </c>
      <c r="B66" s="58" t="s">
        <v>62</v>
      </c>
      <c r="C66" s="58" t="s">
        <v>249</v>
      </c>
      <c r="D66" s="58" t="s">
        <v>250</v>
      </c>
      <c r="E66" s="60" t="s">
        <v>251</v>
      </c>
    </row>
    <row r="67" spans="1:5" s="61" customFormat="1" ht="48" customHeight="1" x14ac:dyDescent="0.2">
      <c r="A67" s="58">
        <v>66</v>
      </c>
      <c r="B67" s="58" t="s">
        <v>62</v>
      </c>
      <c r="C67" s="58" t="s">
        <v>252</v>
      </c>
      <c r="D67" s="58" t="s">
        <v>253</v>
      </c>
      <c r="E67" s="60" t="s">
        <v>254</v>
      </c>
    </row>
    <row r="68" spans="1:5" s="61" customFormat="1" ht="48" customHeight="1" x14ac:dyDescent="0.2">
      <c r="A68" s="58">
        <v>67</v>
      </c>
      <c r="B68" s="58" t="s">
        <v>62</v>
      </c>
      <c r="C68" s="58" t="s">
        <v>255</v>
      </c>
      <c r="D68" s="58" t="s">
        <v>256</v>
      </c>
      <c r="E68" s="60" t="s">
        <v>257</v>
      </c>
    </row>
    <row r="69" spans="1:5" s="61" customFormat="1" ht="48" customHeight="1" x14ac:dyDescent="0.2">
      <c r="A69" s="58">
        <v>68</v>
      </c>
      <c r="B69" s="58" t="s">
        <v>62</v>
      </c>
      <c r="C69" s="58" t="s">
        <v>258</v>
      </c>
      <c r="D69" s="58" t="s">
        <v>259</v>
      </c>
      <c r="E69" s="60" t="s">
        <v>260</v>
      </c>
    </row>
    <row r="70" spans="1:5" s="61" customFormat="1" ht="48" customHeight="1" x14ac:dyDescent="0.2">
      <c r="A70" s="58">
        <v>69</v>
      </c>
      <c r="B70" s="58" t="s">
        <v>62</v>
      </c>
      <c r="C70" s="58" t="s">
        <v>261</v>
      </c>
      <c r="D70" s="58" t="s">
        <v>262</v>
      </c>
      <c r="E70" s="60" t="s">
        <v>263</v>
      </c>
    </row>
    <row r="71" spans="1:5" s="61" customFormat="1" ht="48" customHeight="1" x14ac:dyDescent="0.2">
      <c r="A71" s="58">
        <v>70</v>
      </c>
      <c r="B71" s="58" t="s">
        <v>264</v>
      </c>
      <c r="C71" s="59" t="s">
        <v>265</v>
      </c>
      <c r="D71" s="59" t="s">
        <v>266</v>
      </c>
      <c r="E71" s="60" t="s">
        <v>267</v>
      </c>
    </row>
    <row r="72" spans="1:5" s="61" customFormat="1" ht="48" customHeight="1" x14ac:dyDescent="0.2">
      <c r="A72" s="58">
        <v>71</v>
      </c>
      <c r="B72" s="58" t="s">
        <v>264</v>
      </c>
      <c r="C72" s="59" t="s">
        <v>268</v>
      </c>
      <c r="D72" s="59" t="s">
        <v>269</v>
      </c>
      <c r="E72" s="60" t="s">
        <v>270</v>
      </c>
    </row>
    <row r="73" spans="1:5" s="61" customFormat="1" ht="48" customHeight="1" x14ac:dyDescent="0.2">
      <c r="A73" s="58">
        <v>72</v>
      </c>
      <c r="B73" s="58" t="s">
        <v>264</v>
      </c>
      <c r="C73" s="58" t="s">
        <v>271</v>
      </c>
      <c r="D73" s="58" t="s">
        <v>272</v>
      </c>
      <c r="E73" s="60" t="s">
        <v>273</v>
      </c>
    </row>
    <row r="74" spans="1:5" s="61" customFormat="1" ht="48" customHeight="1" x14ac:dyDescent="0.2">
      <c r="A74" s="58">
        <v>73</v>
      </c>
      <c r="B74" s="58" t="s">
        <v>264</v>
      </c>
      <c r="C74" s="58" t="s">
        <v>274</v>
      </c>
      <c r="D74" s="58" t="s">
        <v>275</v>
      </c>
      <c r="E74" s="60" t="s">
        <v>276</v>
      </c>
    </row>
    <row r="75" spans="1:5" s="61" customFormat="1" ht="48" customHeight="1" x14ac:dyDescent="0.2">
      <c r="A75" s="58">
        <v>74</v>
      </c>
      <c r="B75" s="58" t="s">
        <v>264</v>
      </c>
      <c r="C75" s="58" t="s">
        <v>277</v>
      </c>
      <c r="D75" s="58" t="s">
        <v>278</v>
      </c>
      <c r="E75" s="60" t="s">
        <v>279</v>
      </c>
    </row>
    <row r="76" spans="1:5" s="61" customFormat="1" ht="48" customHeight="1" x14ac:dyDescent="0.2">
      <c r="A76" s="58">
        <v>75</v>
      </c>
      <c r="B76" s="58" t="s">
        <v>264</v>
      </c>
      <c r="C76" s="58" t="s">
        <v>280</v>
      </c>
      <c r="D76" s="58" t="s">
        <v>281</v>
      </c>
      <c r="E76" s="60" t="s">
        <v>282</v>
      </c>
    </row>
    <row r="77" spans="1:5" s="61" customFormat="1" ht="48" customHeight="1" x14ac:dyDescent="0.2">
      <c r="A77" s="58">
        <v>76</v>
      </c>
      <c r="B77" s="58" t="s">
        <v>264</v>
      </c>
      <c r="C77" s="58" t="s">
        <v>283</v>
      </c>
      <c r="D77" s="58" t="s">
        <v>284</v>
      </c>
      <c r="E77" s="60" t="s">
        <v>285</v>
      </c>
    </row>
    <row r="78" spans="1:5" s="61" customFormat="1" ht="48" customHeight="1" x14ac:dyDescent="0.2">
      <c r="A78" s="58">
        <v>77</v>
      </c>
      <c r="B78" s="58" t="s">
        <v>264</v>
      </c>
      <c r="C78" s="58" t="s">
        <v>286</v>
      </c>
      <c r="D78" s="58" t="s">
        <v>287</v>
      </c>
      <c r="E78" s="60" t="s">
        <v>288</v>
      </c>
    </row>
    <row r="79" spans="1:5" s="61" customFormat="1" ht="48" customHeight="1" x14ac:dyDescent="0.2">
      <c r="A79" s="58">
        <v>78</v>
      </c>
      <c r="B79" s="58" t="s">
        <v>264</v>
      </c>
      <c r="C79" s="58" t="s">
        <v>289</v>
      </c>
      <c r="D79" s="58" t="s">
        <v>290</v>
      </c>
      <c r="E79" s="60" t="s">
        <v>291</v>
      </c>
    </row>
    <row r="80" spans="1:5" s="61" customFormat="1" ht="48" customHeight="1" x14ac:dyDescent="0.2">
      <c r="A80" s="58">
        <v>79</v>
      </c>
      <c r="B80" s="58" t="s">
        <v>264</v>
      </c>
      <c r="C80" s="58" t="s">
        <v>292</v>
      </c>
      <c r="D80" s="58" t="s">
        <v>293</v>
      </c>
      <c r="E80" s="60" t="s">
        <v>294</v>
      </c>
    </row>
    <row r="81" spans="1:5" s="61" customFormat="1" ht="48" customHeight="1" x14ac:dyDescent="0.2">
      <c r="A81" s="58">
        <v>80</v>
      </c>
      <c r="B81" s="58" t="s">
        <v>264</v>
      </c>
      <c r="C81" s="58" t="s">
        <v>295</v>
      </c>
      <c r="D81" s="58" t="s">
        <v>296</v>
      </c>
      <c r="E81" s="60" t="s">
        <v>297</v>
      </c>
    </row>
    <row r="82" spans="1:5" s="61" customFormat="1" ht="48" customHeight="1" x14ac:dyDescent="0.2">
      <c r="A82" s="58">
        <v>81</v>
      </c>
      <c r="B82" s="58" t="s">
        <v>264</v>
      </c>
      <c r="C82" s="58" t="s">
        <v>298</v>
      </c>
      <c r="D82" s="58" t="s">
        <v>299</v>
      </c>
      <c r="E82" s="60" t="s">
        <v>300</v>
      </c>
    </row>
    <row r="83" spans="1:5" s="61" customFormat="1" ht="48" customHeight="1" x14ac:dyDescent="0.2">
      <c r="A83" s="58">
        <v>82</v>
      </c>
      <c r="B83" s="58" t="s">
        <v>264</v>
      </c>
      <c r="C83" s="58" t="s">
        <v>301</v>
      </c>
      <c r="D83" s="58" t="s">
        <v>302</v>
      </c>
      <c r="E83" s="60" t="s">
        <v>303</v>
      </c>
    </row>
    <row r="84" spans="1:5" s="61" customFormat="1" ht="48" customHeight="1" x14ac:dyDescent="0.2">
      <c r="A84" s="58">
        <v>83</v>
      </c>
      <c r="B84" s="58" t="s">
        <v>264</v>
      </c>
      <c r="C84" s="58" t="s">
        <v>304</v>
      </c>
      <c r="D84" s="58" t="s">
        <v>305</v>
      </c>
      <c r="E84" s="60" t="s">
        <v>306</v>
      </c>
    </row>
    <row r="85" spans="1:5" s="61" customFormat="1" ht="48" customHeight="1" x14ac:dyDescent="0.2">
      <c r="A85" s="58">
        <v>84</v>
      </c>
      <c r="B85" s="58" t="s">
        <v>264</v>
      </c>
      <c r="C85" s="58" t="s">
        <v>307</v>
      </c>
      <c r="D85" s="58" t="s">
        <v>308</v>
      </c>
      <c r="E85" s="60" t="s">
        <v>309</v>
      </c>
    </row>
    <row r="86" spans="1:5" s="61" customFormat="1" ht="48" customHeight="1" x14ac:dyDescent="0.2">
      <c r="A86" s="58">
        <v>85</v>
      </c>
      <c r="B86" s="58" t="s">
        <v>264</v>
      </c>
      <c r="C86" s="58" t="s">
        <v>310</v>
      </c>
      <c r="D86" s="58" t="s">
        <v>311</v>
      </c>
      <c r="E86" s="60" t="s">
        <v>312</v>
      </c>
    </row>
    <row r="87" spans="1:5" s="61" customFormat="1" ht="48" customHeight="1" x14ac:dyDescent="0.2">
      <c r="A87" s="58">
        <v>86</v>
      </c>
      <c r="B87" s="58" t="s">
        <v>264</v>
      </c>
      <c r="C87" s="58" t="s">
        <v>313</v>
      </c>
      <c r="D87" s="58" t="s">
        <v>314</v>
      </c>
      <c r="E87" s="60" t="s">
        <v>315</v>
      </c>
    </row>
    <row r="88" spans="1:5" s="61" customFormat="1" ht="48" customHeight="1" x14ac:dyDescent="0.2">
      <c r="A88" s="58">
        <v>87</v>
      </c>
      <c r="B88" s="58" t="s">
        <v>264</v>
      </c>
      <c r="C88" s="58" t="s">
        <v>316</v>
      </c>
      <c r="D88" s="58" t="s">
        <v>317</v>
      </c>
      <c r="E88" s="60" t="s">
        <v>318</v>
      </c>
    </row>
    <row r="89" spans="1:5" s="61" customFormat="1" ht="48" customHeight="1" x14ac:dyDescent="0.2">
      <c r="A89" s="58">
        <v>88</v>
      </c>
      <c r="B89" s="58" t="s">
        <v>264</v>
      </c>
      <c r="C89" s="58" t="s">
        <v>319</v>
      </c>
      <c r="D89" s="58" t="s">
        <v>320</v>
      </c>
      <c r="E89" s="60" t="s">
        <v>321</v>
      </c>
    </row>
    <row r="90" spans="1:5" s="61" customFormat="1" ht="48" customHeight="1" x14ac:dyDescent="0.2">
      <c r="A90" s="58">
        <v>89</v>
      </c>
      <c r="B90" s="58" t="s">
        <v>264</v>
      </c>
      <c r="C90" s="58" t="s">
        <v>322</v>
      </c>
      <c r="D90" s="58" t="s">
        <v>323</v>
      </c>
      <c r="E90" s="60" t="s">
        <v>324</v>
      </c>
    </row>
    <row r="91" spans="1:5" s="61" customFormat="1" ht="48" customHeight="1" x14ac:dyDescent="0.2">
      <c r="A91" s="58">
        <v>90</v>
      </c>
      <c r="B91" s="58" t="s">
        <v>264</v>
      </c>
      <c r="C91" s="58" t="s">
        <v>325</v>
      </c>
      <c r="D91" s="58" t="s">
        <v>326</v>
      </c>
      <c r="E91" s="60" t="s">
        <v>327</v>
      </c>
    </row>
    <row r="92" spans="1:5" s="61" customFormat="1" ht="48" customHeight="1" x14ac:dyDescent="0.2">
      <c r="A92" s="58">
        <v>91</v>
      </c>
      <c r="B92" s="58" t="s">
        <v>264</v>
      </c>
      <c r="C92" s="58" t="s">
        <v>328</v>
      </c>
      <c r="D92" s="58" t="s">
        <v>329</v>
      </c>
      <c r="E92" s="60" t="s">
        <v>330</v>
      </c>
    </row>
    <row r="93" spans="1:5" s="61" customFormat="1" ht="48" customHeight="1" x14ac:dyDescent="0.2">
      <c r="A93" s="58">
        <v>92</v>
      </c>
      <c r="B93" s="58" t="s">
        <v>264</v>
      </c>
      <c r="C93" s="58" t="s">
        <v>331</v>
      </c>
      <c r="D93" s="58" t="s">
        <v>332</v>
      </c>
      <c r="E93" s="60" t="s">
        <v>333</v>
      </c>
    </row>
    <row r="94" spans="1:5" s="61" customFormat="1" ht="48" customHeight="1" x14ac:dyDescent="0.2">
      <c r="A94" s="58">
        <v>93</v>
      </c>
      <c r="B94" s="58" t="s">
        <v>264</v>
      </c>
      <c r="C94" s="58" t="s">
        <v>334</v>
      </c>
      <c r="D94" s="58" t="s">
        <v>335</v>
      </c>
      <c r="E94" s="60" t="s">
        <v>336</v>
      </c>
    </row>
    <row r="95" spans="1:5" s="61" customFormat="1" ht="48" customHeight="1" x14ac:dyDescent="0.2">
      <c r="A95" s="58">
        <v>94</v>
      </c>
      <c r="B95" s="58" t="s">
        <v>264</v>
      </c>
      <c r="C95" s="58" t="s">
        <v>337</v>
      </c>
      <c r="D95" s="58" t="s">
        <v>338</v>
      </c>
      <c r="E95" s="60" t="s">
        <v>339</v>
      </c>
    </row>
    <row r="96" spans="1:5" s="61" customFormat="1" ht="48" customHeight="1" x14ac:dyDescent="0.2">
      <c r="A96" s="58">
        <v>95</v>
      </c>
      <c r="B96" s="58" t="s">
        <v>264</v>
      </c>
      <c r="C96" s="58" t="s">
        <v>340</v>
      </c>
      <c r="D96" s="58" t="s">
        <v>341</v>
      </c>
      <c r="E96" s="60" t="s">
        <v>342</v>
      </c>
    </row>
    <row r="97" spans="1:5" s="61" customFormat="1" ht="48" customHeight="1" x14ac:dyDescent="0.2">
      <c r="A97" s="58">
        <v>96</v>
      </c>
      <c r="B97" s="58" t="s">
        <v>264</v>
      </c>
      <c r="C97" s="58" t="s">
        <v>343</v>
      </c>
      <c r="D97" s="58" t="s">
        <v>344</v>
      </c>
      <c r="E97" s="60" t="s">
        <v>345</v>
      </c>
    </row>
    <row r="98" spans="1:5" s="61" customFormat="1" ht="48" customHeight="1" x14ac:dyDescent="0.2">
      <c r="A98" s="58">
        <v>97</v>
      </c>
      <c r="B98" s="58" t="s">
        <v>264</v>
      </c>
      <c r="C98" s="58" t="s">
        <v>346</v>
      </c>
      <c r="D98" s="58" t="s">
        <v>347</v>
      </c>
      <c r="E98" s="60" t="s">
        <v>348</v>
      </c>
    </row>
    <row r="99" spans="1:5" s="61" customFormat="1" ht="48" customHeight="1" x14ac:dyDescent="0.2">
      <c r="A99" s="58">
        <v>98</v>
      </c>
      <c r="B99" s="58" t="s">
        <v>264</v>
      </c>
      <c r="C99" s="58" t="s">
        <v>346</v>
      </c>
      <c r="D99" s="58" t="s">
        <v>353</v>
      </c>
      <c r="E99" s="60" t="s">
        <v>352</v>
      </c>
    </row>
    <row r="100" spans="1:5" s="61" customFormat="1" ht="48" customHeight="1" x14ac:dyDescent="0.2">
      <c r="A100" s="58">
        <v>99</v>
      </c>
      <c r="B100" s="58" t="s">
        <v>264</v>
      </c>
      <c r="C100" s="58" t="s">
        <v>346</v>
      </c>
      <c r="D100" s="58" t="s">
        <v>354</v>
      </c>
      <c r="E100" s="60" t="s">
        <v>355</v>
      </c>
    </row>
    <row r="101" spans="1:5" s="61" customFormat="1" ht="48" customHeight="1" x14ac:dyDescent="0.2">
      <c r="A101" s="58">
        <v>100</v>
      </c>
      <c r="B101" s="58" t="s">
        <v>264</v>
      </c>
      <c r="C101" s="58" t="s">
        <v>346</v>
      </c>
      <c r="D101" s="58" t="s">
        <v>356</v>
      </c>
      <c r="E101" s="60" t="s">
        <v>357</v>
      </c>
    </row>
  </sheetData>
  <printOptions horizontalCentered="1"/>
  <pageMargins left="0.25" right="0.25" top="0.75" bottom="0.5" header="0.25" footer="0.25"/>
  <pageSetup orientation="portrait" verticalDpi="0" r:id="rId1"/>
  <headerFooter>
    <oddHeader>&amp;L&amp;G &amp;C&amp;14MAZDA RTS CODE FOR BNP&amp;R&amp;G</oddHeader>
    <oddFooter>&amp;CPAGE &amp;P OF &amp;N&amp;RREVISED &amp;D</oddFooter>
  </headerFooter>
  <legacyDrawingHF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finalization</vt:lpstr>
      <vt:lpstr>Parts List</vt:lpstr>
      <vt:lpstr>RTS Code</vt:lpstr>
      <vt:lpstr>finalization!Print_Area</vt:lpstr>
      <vt:lpstr>'RTS Code'!Print_Area</vt:lpstr>
      <vt:lpstr>'RTS Code'!Print_Titles</vt:lpstr>
    </vt:vector>
  </TitlesOfParts>
  <Company>Midlands Auto Pte Ltd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Midlands Auto Pte Ltd</dc:creator>
  <cp:lastModifiedBy>Jessica Harry Shastri</cp:lastModifiedBy>
  <cp:lastPrinted>2018-08-20T07:56:50Z</cp:lastPrinted>
  <dcterms:created xsi:type="dcterms:W3CDTF">1999-05-18T03:18:31Z</dcterms:created>
  <dcterms:modified xsi:type="dcterms:W3CDTF">2018-08-20T08:12:01Z</dcterms:modified>
</cp:coreProperties>
</file>